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Previsione cassa" sheetId="2" state="visible" r:id="rId2"/>
    <sheet xmlns:r="http://schemas.openxmlformats.org/officeDocument/2006/relationships" name="Da incassare" sheetId="3" state="visible" r:id="rId3"/>
    <sheet xmlns:r="http://schemas.openxmlformats.org/officeDocument/2006/relationships" name="Da pagare" sheetId="4" state="visible" r:id="rId4"/>
    <sheet xmlns:r="http://schemas.openxmlformats.org/officeDocument/2006/relationships" name="Commesse" sheetId="5" state="visible" r:id="rId5"/>
    <sheet xmlns:r="http://schemas.openxmlformats.org/officeDocument/2006/relationships" name="Dettaglio commesse" sheetId="6" state="visible" r:id="rId6"/>
    <sheet xmlns:r="http://schemas.openxmlformats.org/officeDocument/2006/relationships" name="Solleciti" sheetId="7" state="visible" r:id="rId7"/>
    <sheet xmlns:r="http://schemas.openxmlformats.org/officeDocument/2006/relationships" name="Movimenti banca" sheetId="8" state="visible" r:id="rId8"/>
    <sheet xmlns:r="http://schemas.openxmlformats.org/officeDocument/2006/relationships" name="Fatture" sheetId="9" state="visible" r:id="rId9"/>
    <sheet xmlns:r="http://schemas.openxmlformats.org/officeDocument/2006/relationships" name="Controlli" sheetId="10" state="visible" r:id="rId10"/>
  </sheets>
  <definedNames>
    <definedName name="_xlnm._FilterDatabase" localSheetId="2" hidden="1">'Da incassare'!$A$3:$K$14</definedName>
    <definedName name="_xlnm._FilterDatabase" localSheetId="3" hidden="1">'Da pagare'!$A$3:$K$6</definedName>
    <definedName name="_xlnm._FilterDatabase" localSheetId="5" hidden="1">'Dettaglio commesse'!$A$3:$G$39</definedName>
    <definedName name="_xlnm._FilterDatabase" localSheetId="7" hidden="1">'Movimenti banca'!$A$3:$F$37</definedName>
    <definedName name="_xlnm._FilterDatabase" localSheetId="8" hidden="1">'Fatture'!$A$3:$K$39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 €;[Red]-#,##0.00 €;&quot;-&quot;"/>
    <numFmt numFmtId="167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1F3864"/>
      <sz val="14"/>
    </font>
    <font>
      <name val="Arial"/>
      <i val="1"/>
      <color rgb="00595959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color rgb="00595959"/>
      <sz val="9"/>
    </font>
    <font>
      <name val="Arial"/>
      <b val="1"/>
      <color rgb="000000FF"/>
      <sz val="10"/>
    </font>
  </fonts>
  <fills count="8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8CBAD"/>
      </patternFill>
    </fill>
    <fill>
      <patternFill patternType="solid">
        <fgColor rgb="00FCE4D6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165" fontId="5" fillId="0" borderId="0" pivotButton="0" quotePrefix="0" xfId="0"/>
    <xf numFmtId="0" fontId="3" fillId="2" borderId="0" pivotButton="0" quotePrefix="0" xfId="0"/>
    <xf numFmtId="166" fontId="5" fillId="0" borderId="0" pivotButton="0" quotePrefix="0" xfId="0"/>
    <xf numFmtId="0" fontId="4" fillId="0" borderId="1" pivotButton="0" quotePrefix="0" xfId="0"/>
    <xf numFmtId="166" fontId="4" fillId="0" borderId="1" pivotButton="0" quotePrefix="0" xfId="0"/>
    <xf numFmtId="0" fontId="4" fillId="4" borderId="0" pivotButton="0" quotePrefix="0" xfId="0"/>
    <xf numFmtId="166" fontId="5" fillId="4" borderId="0" pivotButton="0" quotePrefix="0" xfId="0"/>
    <xf numFmtId="0" fontId="4" fillId="3" borderId="0" pivotButton="0" quotePrefix="0" xfId="0"/>
    <xf numFmtId="166" fontId="5" fillId="3" borderId="0" pivotButton="0" quotePrefix="0" xfId="0"/>
    <xf numFmtId="0" fontId="4" fillId="0" borderId="0" pivotButton="0" quotePrefix="0" xfId="0"/>
    <xf numFmtId="0" fontId="5" fillId="5" borderId="0" pivotButton="0" quotePrefix="0" xfId="0"/>
    <xf numFmtId="166" fontId="5" fillId="5" borderId="0" pivotButton="0" quotePrefix="0" xfId="0"/>
    <xf numFmtId="166" fontId="7" fillId="6" borderId="0" pivotButton="0" quotePrefix="0" xfId="0"/>
    <xf numFmtId="0" fontId="3" fillId="2" borderId="0" applyAlignment="1" pivotButton="0" quotePrefix="0" xfId="0">
      <alignment vertical="center" wrapText="1"/>
    </xf>
    <xf numFmtId="165" fontId="5" fillId="4" borderId="1" pivotButton="0" quotePrefix="0" xfId="0"/>
    <xf numFmtId="165" fontId="4" fillId="4" borderId="1" pivotButton="0" quotePrefix="0" xfId="0"/>
    <xf numFmtId="166" fontId="4" fillId="4" borderId="1" pivotButton="0" quotePrefix="0" xfId="0"/>
    <xf numFmtId="165" fontId="4" fillId="0" borderId="1" pivotButton="0" quotePrefix="0" xfId="0"/>
    <xf numFmtId="0" fontId="4" fillId="3" borderId="1" pivotButton="0" quotePrefix="0" xfId="0"/>
    <xf numFmtId="165" fontId="4" fillId="3" borderId="1" pivotButton="0" quotePrefix="0" xfId="0"/>
    <xf numFmtId="166" fontId="4" fillId="3" borderId="1" pivotButton="0" quotePrefix="0" xfId="0"/>
    <xf numFmtId="0" fontId="4" fillId="4" borderId="1" pivotButton="0" quotePrefix="0" xfId="0"/>
    <xf numFmtId="167" fontId="4" fillId="0" borderId="1" pivotButton="0" quotePrefix="0" xfId="0"/>
    <xf numFmtId="0" fontId="5" fillId="0" borderId="1" pivotButton="0" quotePrefix="0" xfId="0"/>
    <xf numFmtId="166" fontId="5" fillId="0" borderId="1" pivotButton="0" quotePrefix="0" xfId="0"/>
    <xf numFmtId="167" fontId="5" fillId="0" borderId="1" pivotButton="0" quotePrefix="0" xfId="0"/>
    <xf numFmtId="0" fontId="4" fillId="0" borderId="1" applyAlignment="1" pivotButton="0" quotePrefix="0" xfId="0">
      <alignment vertical="top" wrapText="1"/>
    </xf>
    <xf numFmtId="165" fontId="4" fillId="7" borderId="1" pivotButton="0" quotePrefix="0" xfId="0"/>
    <xf numFmtId="166" fontId="4" fillId="7" borderId="1" pivotButton="0" quotePrefix="0" xfId="0"/>
    <xf numFmtId="0" fontId="4" fillId="7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4" customWidth="1" min="3" max="3"/>
    <col width="34" customWidth="1" min="4" max="4"/>
    <col width="16" customWidth="1" min="5" max="5"/>
    <col width="12" customWidth="1" min="6" max="6"/>
  </cols>
  <sheetData>
    <row r="1">
      <c r="A1" s="1" t="inlineStr">
        <is>
          <t>ChiMiDeve – Edil Demo Srl</t>
        </is>
      </c>
    </row>
    <row r="2">
      <c r="A2" s="2" t="inlineStr">
        <is>
          <t>Aggiornato il 20/10/2026 alle 21:31. Il file si rigenera da solo: non scriverci dentro, le modifiche andrebbero perse.</t>
        </is>
      </c>
    </row>
    <row r="3">
      <c r="A3" s="3" t="inlineStr">
        <is>
          <t>Licenza Completo attiva fino al 20/10/2027.</t>
        </is>
      </c>
    </row>
    <row r="5">
      <c r="A5" s="4" t="inlineStr">
        <is>
          <t>Data di riferimento</t>
        </is>
      </c>
      <c r="B5" s="5" t="n">
        <v>46315</v>
      </c>
      <c r="D5" s="4" t="inlineStr">
        <is>
          <t>Clienti con più soldi scaduti</t>
        </is>
      </c>
    </row>
    <row r="6">
      <c r="D6" s="6" t="inlineStr">
        <is>
          <t>Cliente</t>
        </is>
      </c>
      <c r="E6" s="6" t="inlineStr">
        <is>
          <t>Scaduto</t>
        </is>
      </c>
      <c r="F6" s="6" t="inlineStr">
        <is>
          <t>Ritardo max (gg)</t>
        </is>
      </c>
    </row>
    <row r="7">
      <c r="A7" s="4" t="inlineStr">
        <is>
          <t>Da incassare dai clienti</t>
        </is>
      </c>
      <c r="B7" s="7">
        <f>SUM('Da incassare'!$F$4:$F$14)</f>
        <v/>
      </c>
      <c r="D7" s="8" t="inlineStr">
        <is>
          <t>Immobiliare Levante Srl</t>
        </is>
      </c>
      <c r="E7" s="9" t="n">
        <v>62700</v>
      </c>
      <c r="F7" s="8" t="n">
        <v>150</v>
      </c>
    </row>
    <row r="8">
      <c r="A8" s="10" t="inlineStr">
        <is>
          <t xml:space="preserve">   di cui già scaduto</t>
        </is>
      </c>
      <c r="B8" s="11">
        <f>SUMIFS('Da incassare'!$F$4:$F$14,'Da incassare'!$H$4:$H$14,"&gt;0")</f>
        <v/>
      </c>
      <c r="D8" s="8" t="inlineStr">
        <is>
          <t>Comune di Monteverde</t>
        </is>
      </c>
      <c r="E8" s="9" t="n">
        <v>21800</v>
      </c>
      <c r="F8" s="8" t="n">
        <v>90</v>
      </c>
    </row>
    <row r="9">
      <c r="A9" s="12" t="inlineStr">
        <is>
          <t xml:space="preserve">   di cui scaduto da oltre 60 giorni</t>
        </is>
      </c>
      <c r="B9" s="13">
        <f>SUMIFS('Da incassare'!$F$4:$F$14,'Da incassare'!$H$4:$H$14,"&gt;60")</f>
        <v/>
      </c>
    </row>
    <row r="10">
      <c r="A10" s="14" t="inlineStr">
        <is>
          <t xml:space="preserve">   in arrivo nei prossimi 30 giorni</t>
        </is>
      </c>
      <c r="B10" s="7">
        <f>SUMIFS('Da incassare'!$F$4:$F$14,'Da incassare'!$E$4:$E$14,"&gt;="&amp;$B$5,'Da incassare'!$E$4:$E$14,"&lt;="&amp;($B$5+30))</f>
        <v/>
      </c>
    </row>
    <row r="12">
      <c r="A12" s="4" t="inlineStr">
        <is>
          <t>Da pagare ai fornitori</t>
        </is>
      </c>
      <c r="B12" s="7">
        <f>SUM('Da pagare'!$F$4:$F$6)</f>
        <v/>
      </c>
    </row>
    <row r="13">
      <c r="A13" s="10" t="inlineStr">
        <is>
          <t xml:space="preserve">   di cui già scaduto</t>
        </is>
      </c>
      <c r="B13" s="11">
        <f>SUMIFS('Da pagare'!$F$4:$F$6,'Da pagare'!$H$4:$H$6,"&gt;0")</f>
        <v/>
      </c>
    </row>
    <row r="14">
      <c r="A14" s="14" t="inlineStr">
        <is>
          <t xml:space="preserve">   in scadenza nei prossimi 30 giorni</t>
        </is>
      </c>
      <c r="B14" s="7">
        <f>SUMIFS('Da pagare'!$F$4:$F$6,'Da pagare'!$E$4:$E$6,"&gt;="&amp;$B$5,'Da pagare'!$E$4:$E$6,"&lt;="&amp;($B$5+30))</f>
        <v/>
      </c>
    </row>
    <row r="16">
      <c r="A16" s="15" t="inlineStr">
        <is>
          <t>Saldo crediti – debiti</t>
        </is>
      </c>
      <c r="B16" s="16">
        <f>B7-B12</f>
        <v/>
      </c>
    </row>
    <row r="19">
      <c r="A19" s="4" t="inlineStr">
        <is>
          <t>Controlli</t>
        </is>
      </c>
    </row>
    <row r="20">
      <c r="A20" s="14" t="inlineStr">
        <is>
          <t>File non letti: 0</t>
        </is>
      </c>
    </row>
    <row r="21">
      <c r="A21" s="14" t="inlineStr">
        <is>
          <t>Movimenti bancari da verificare a mano: 0</t>
        </is>
      </c>
    </row>
    <row r="22">
      <c r="A22" s="14" t="inlineStr">
        <is>
          <t>Fatture con partita IVA diversa dalla vostra: 0</t>
        </is>
      </c>
    </row>
    <row r="23">
      <c r="A23" s="14" t="inlineStr">
        <is>
          <t>Fatture lette: 36 – movimenti bancari letti: 34</t>
        </is>
      </c>
    </row>
    <row r="24">
      <c r="A24" s="2" t="inlineStr">
        <is>
          <t>Dettagli nel foglio Controlli.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7" customWidth="1" min="3" max="3"/>
    <col width="17" customWidth="1" min="4" max="4"/>
    <col width="15" customWidth="1" min="5" max="5"/>
    <col width="16" customWidth="1" min="6" max="6"/>
    <col width="17" customWidth="1" min="7" max="7"/>
  </cols>
  <sheetData>
    <row r="1">
      <c r="A1" s="1" t="inlineStr">
        <is>
          <t>Previsione di cassa settimanale</t>
        </is>
      </c>
    </row>
    <row r="2">
      <c r="A2" s="2" t="inlineStr">
        <is>
          <t>Entrate e uscite dalle scadenze delle fatture + uscite fisse (uscite_fisse.csv). Saldo di partenza da chimideve.ini.</t>
        </is>
      </c>
    </row>
    <row r="3">
      <c r="A3" s="4" t="inlineStr">
        <is>
          <t>Saldo in banca di partenza</t>
        </is>
      </c>
      <c r="B3" s="17" t="n">
        <v>18500</v>
      </c>
    </row>
    <row r="5" ht="28" customHeight="1">
      <c r="A5" s="18" t="inlineStr">
        <is>
          <t>Settimana dal</t>
        </is>
      </c>
      <c r="B5" s="18" t="inlineStr">
        <is>
          <t>al</t>
        </is>
      </c>
      <c r="C5" s="18" t="inlineStr">
        <is>
          <t>Entrate da clienti</t>
        </is>
      </c>
      <c r="D5" s="18" t="inlineStr">
        <is>
          <t>Uscite a fornitori</t>
        </is>
      </c>
      <c r="E5" s="18" t="inlineStr">
        <is>
          <t>Uscite fisse</t>
        </is>
      </c>
      <c r="F5" s="18" t="inlineStr">
        <is>
          <t>Netto settimana</t>
        </is>
      </c>
      <c r="G5" s="18" t="inlineStr">
        <is>
          <t>Saldo previsto</t>
        </is>
      </c>
    </row>
    <row r="6">
      <c r="A6" s="19" t="inlineStr">
        <is>
          <t>Scaduti non ancora saldati</t>
        </is>
      </c>
      <c r="B6" s="20" t="n">
        <v>46313</v>
      </c>
      <c r="C6" s="21">
        <f>SUMIFS('Da incassare'!$F$4:$F$14,'Da incassare'!$E$4:$E$14,"&lt;"&amp;A7)</f>
        <v/>
      </c>
      <c r="D6" s="21">
        <f>SUMIFS('Da pagare'!$F$4:$F$6,'Da pagare'!$E$4:$E$6,"&lt;"&amp;A7)</f>
        <v/>
      </c>
      <c r="E6" s="21" t="n">
        <v>0</v>
      </c>
      <c r="F6" s="21">
        <f>C6-D6-E6</f>
        <v/>
      </c>
      <c r="G6" s="21">
        <f>$B$3+F6</f>
        <v/>
      </c>
    </row>
    <row r="7">
      <c r="A7" s="22" t="n">
        <v>46314</v>
      </c>
      <c r="B7" s="22" t="n">
        <v>46320</v>
      </c>
      <c r="C7" s="9">
        <f>SUMIFS('Da incassare'!$F$4:$F$14,'Da incassare'!$E$4:$E$14,"&gt;="&amp;A7,'Da incassare'!$E$4:$E$14,"&lt;="&amp;B7)</f>
        <v/>
      </c>
      <c r="D7" s="9">
        <f>SUMIFS('Da pagare'!$F$4:$F$6,'Da pagare'!$E$4:$E$6,"&gt;="&amp;A7,'Da pagare'!$E$4:$E$6,"&lt;="&amp;B7)</f>
        <v/>
      </c>
      <c r="E7" s="9" t="n">
        <v>0</v>
      </c>
      <c r="F7" s="9">
        <f>C7-D7-E7</f>
        <v/>
      </c>
      <c r="G7" s="9">
        <f>G6+F7</f>
        <v/>
      </c>
    </row>
    <row r="8">
      <c r="A8" s="22" t="n">
        <v>46321</v>
      </c>
      <c r="B8" s="22" t="n">
        <v>46327</v>
      </c>
      <c r="C8" s="9">
        <f>SUMIFS('Da incassare'!$F$4:$F$14,'Da incassare'!$E$4:$E$14,"&gt;="&amp;A8,'Da incassare'!$E$4:$E$14,"&lt;="&amp;B8)</f>
        <v/>
      </c>
      <c r="D8" s="9">
        <f>SUMIFS('Da pagare'!$F$4:$F$6,'Da pagare'!$E$4:$E$6,"&gt;="&amp;A8,'Da pagare'!$E$4:$E$6,"&lt;="&amp;B8)</f>
        <v/>
      </c>
      <c r="E8" s="9" t="n">
        <v>7800</v>
      </c>
      <c r="F8" s="9">
        <f>C8-D8-E8</f>
        <v/>
      </c>
      <c r="G8" s="9">
        <f>G7+F8</f>
        <v/>
      </c>
    </row>
    <row r="9">
      <c r="A9" s="22" t="n">
        <v>46328</v>
      </c>
      <c r="B9" s="22" t="n">
        <v>46334</v>
      </c>
      <c r="C9" s="9">
        <f>SUMIFS('Da incassare'!$F$4:$F$14,'Da incassare'!$E$4:$E$14,"&gt;="&amp;A9,'Da incassare'!$E$4:$E$14,"&lt;="&amp;B9)</f>
        <v/>
      </c>
      <c r="D9" s="9">
        <f>SUMIFS('Da pagare'!$F$4:$F$6,'Da pagare'!$E$4:$E$6,"&gt;="&amp;A9,'Da pagare'!$E$4:$E$6,"&lt;="&amp;B9)</f>
        <v/>
      </c>
      <c r="E9" s="9" t="n">
        <v>0</v>
      </c>
      <c r="F9" s="9">
        <f>C9-D9-E9</f>
        <v/>
      </c>
      <c r="G9" s="9">
        <f>G8+F9</f>
        <v/>
      </c>
    </row>
    <row r="10">
      <c r="A10" s="22" t="n">
        <v>46335</v>
      </c>
      <c r="B10" s="22" t="n">
        <v>46341</v>
      </c>
      <c r="C10" s="9">
        <f>SUMIFS('Da incassare'!$F$4:$F$14,'Da incassare'!$E$4:$E$14,"&gt;="&amp;A10,'Da incassare'!$E$4:$E$14,"&lt;="&amp;B10)</f>
        <v/>
      </c>
      <c r="D10" s="9">
        <f>SUMIFS('Da pagare'!$F$4:$F$6,'Da pagare'!$E$4:$E$6,"&gt;="&amp;A10,'Da pagare'!$E$4:$E$6,"&lt;="&amp;B10)</f>
        <v/>
      </c>
      <c r="E10" s="9" t="n">
        <v>0</v>
      </c>
      <c r="F10" s="9">
        <f>C10-D10-E10</f>
        <v/>
      </c>
      <c r="G10" s="9">
        <f>G9+F10</f>
        <v/>
      </c>
    </row>
    <row r="11">
      <c r="A11" s="22" t="n">
        <v>46342</v>
      </c>
      <c r="B11" s="22" t="n">
        <v>46348</v>
      </c>
      <c r="C11" s="9">
        <f>SUMIFS('Da incassare'!$F$4:$F$14,'Da incassare'!$E$4:$E$14,"&gt;="&amp;A11,'Da incassare'!$E$4:$E$14,"&lt;="&amp;B11)</f>
        <v/>
      </c>
      <c r="D11" s="9">
        <f>SUMIFS('Da pagare'!$F$4:$F$6,'Da pagare'!$E$4:$E$6,"&gt;="&amp;A11,'Da pagare'!$E$4:$E$6,"&lt;="&amp;B11)</f>
        <v/>
      </c>
      <c r="E11" s="9" t="n">
        <v>2350</v>
      </c>
      <c r="F11" s="9">
        <f>C11-D11-E11</f>
        <v/>
      </c>
      <c r="G11" s="9">
        <f>G10+F11</f>
        <v/>
      </c>
    </row>
    <row r="12">
      <c r="A12" s="22" t="n">
        <v>46349</v>
      </c>
      <c r="B12" s="22" t="n">
        <v>46355</v>
      </c>
      <c r="C12" s="9">
        <f>SUMIFS('Da incassare'!$F$4:$F$14,'Da incassare'!$E$4:$E$14,"&gt;="&amp;A12,'Da incassare'!$E$4:$E$14,"&lt;="&amp;B12)</f>
        <v/>
      </c>
      <c r="D12" s="9">
        <f>SUMIFS('Da pagare'!$F$4:$F$6,'Da pagare'!$E$4:$E$6,"&gt;="&amp;A12,'Da pagare'!$E$4:$E$6,"&lt;="&amp;B12)</f>
        <v/>
      </c>
      <c r="E12" s="9" t="n">
        <v>7800</v>
      </c>
      <c r="F12" s="9">
        <f>C12-D12-E12</f>
        <v/>
      </c>
      <c r="G12" s="9">
        <f>G11+F12</f>
        <v/>
      </c>
    </row>
    <row r="13">
      <c r="A13" s="22" t="n">
        <v>46356</v>
      </c>
      <c r="B13" s="22" t="n">
        <v>46362</v>
      </c>
      <c r="C13" s="9">
        <f>SUMIFS('Da incassare'!$F$4:$F$14,'Da incassare'!$E$4:$E$14,"&gt;="&amp;A13,'Da incassare'!$E$4:$E$14,"&lt;="&amp;B13)</f>
        <v/>
      </c>
      <c r="D13" s="9">
        <f>SUMIFS('Da pagare'!$F$4:$F$6,'Da pagare'!$E$4:$E$6,"&gt;="&amp;A13,'Da pagare'!$E$4:$E$6,"&lt;="&amp;B13)</f>
        <v/>
      </c>
      <c r="E13" s="9" t="n">
        <v>0</v>
      </c>
      <c r="F13" s="9">
        <f>C13-D13-E13</f>
        <v/>
      </c>
      <c r="G13" s="9">
        <f>G12+F13</f>
        <v/>
      </c>
    </row>
    <row r="14">
      <c r="A14" s="22" t="n">
        <v>46363</v>
      </c>
      <c r="B14" s="22" t="n">
        <v>46369</v>
      </c>
      <c r="C14" s="9">
        <f>SUMIFS('Da incassare'!$F$4:$F$14,'Da incassare'!$E$4:$E$14,"&gt;="&amp;A14,'Da incassare'!$E$4:$E$14,"&lt;="&amp;B14)</f>
        <v/>
      </c>
      <c r="D14" s="9">
        <f>SUMIFS('Da pagare'!$F$4:$F$6,'Da pagare'!$E$4:$E$6,"&gt;="&amp;A14,'Da pagare'!$E$4:$E$6,"&lt;="&amp;B14)</f>
        <v/>
      </c>
      <c r="E14" s="9" t="n">
        <v>0</v>
      </c>
      <c r="F14" s="9">
        <f>C14-D14-E14</f>
        <v/>
      </c>
      <c r="G14" s="9">
        <f>G13+F14</f>
        <v/>
      </c>
    </row>
    <row r="15">
      <c r="A15" s="22" t="n">
        <v>46370</v>
      </c>
      <c r="B15" s="22" t="n">
        <v>46376</v>
      </c>
      <c r="C15" s="9">
        <f>SUMIFS('Da incassare'!$F$4:$F$14,'Da incassare'!$E$4:$E$14,"&gt;="&amp;A15,'Da incassare'!$E$4:$E$14,"&lt;="&amp;B15)</f>
        <v/>
      </c>
      <c r="D15" s="9">
        <f>SUMIFS('Da pagare'!$F$4:$F$6,'Da pagare'!$E$4:$E$6,"&gt;="&amp;A15,'Da pagare'!$E$4:$E$6,"&lt;="&amp;B15)</f>
        <v/>
      </c>
      <c r="E15" s="9" t="n">
        <v>2350</v>
      </c>
      <c r="F15" s="9">
        <f>C15-D15-E15</f>
        <v/>
      </c>
      <c r="G15" s="9">
        <f>G14+F15</f>
        <v/>
      </c>
    </row>
    <row r="16">
      <c r="A16" s="22" t="n">
        <v>46377</v>
      </c>
      <c r="B16" s="22" t="n">
        <v>46383</v>
      </c>
      <c r="C16" s="9">
        <f>SUMIFS('Da incassare'!$F$4:$F$14,'Da incassare'!$E$4:$E$14,"&gt;="&amp;A16,'Da incassare'!$E$4:$E$14,"&lt;="&amp;B16)</f>
        <v/>
      </c>
      <c r="D16" s="9">
        <f>SUMIFS('Da pagare'!$F$4:$F$6,'Da pagare'!$E$4:$E$6,"&gt;="&amp;A16,'Da pagare'!$E$4:$E$6,"&lt;="&amp;B16)</f>
        <v/>
      </c>
      <c r="E16" s="9" t="n">
        <v>7800</v>
      </c>
      <c r="F16" s="9">
        <f>C16-D16-E16</f>
        <v/>
      </c>
      <c r="G16" s="9">
        <f>G15+F16</f>
        <v/>
      </c>
    </row>
    <row r="17">
      <c r="A17" s="22" t="n">
        <v>46384</v>
      </c>
      <c r="B17" s="22" t="n">
        <v>46390</v>
      </c>
      <c r="C17" s="9">
        <f>SUMIFS('Da incassare'!$F$4:$F$14,'Da incassare'!$E$4:$E$14,"&gt;="&amp;A17,'Da incassare'!$E$4:$E$14,"&lt;="&amp;B17)</f>
        <v/>
      </c>
      <c r="D17" s="9">
        <f>SUMIFS('Da pagare'!$F$4:$F$6,'Da pagare'!$E$4:$E$6,"&gt;="&amp;A17,'Da pagare'!$E$4:$E$6,"&lt;="&amp;B17)</f>
        <v/>
      </c>
      <c r="E17" s="9" t="n">
        <v>0</v>
      </c>
      <c r="F17" s="9">
        <f>C17-D17-E17</f>
        <v/>
      </c>
      <c r="G17" s="9">
        <f>G16+F17</f>
        <v/>
      </c>
    </row>
    <row r="18">
      <c r="A18" s="22" t="n">
        <v>46391</v>
      </c>
      <c r="B18" s="22" t="n">
        <v>46397</v>
      </c>
      <c r="C18" s="9">
        <f>SUMIFS('Da incassare'!$F$4:$F$14,'Da incassare'!$E$4:$E$14,"&gt;="&amp;A18,'Da incassare'!$E$4:$E$14,"&lt;="&amp;B18)</f>
        <v/>
      </c>
      <c r="D18" s="9">
        <f>SUMIFS('Da pagare'!$F$4:$F$6,'Da pagare'!$E$4:$E$6,"&gt;="&amp;A18,'Da pagare'!$E$4:$E$6,"&lt;="&amp;B18)</f>
        <v/>
      </c>
      <c r="E18" s="9" t="n">
        <v>0</v>
      </c>
      <c r="F18" s="9">
        <f>C18-D18-E18</f>
        <v/>
      </c>
      <c r="G18" s="9">
        <f>G17+F18</f>
        <v/>
      </c>
    </row>
    <row r="20">
      <c r="A20" s="2" t="inlineStr">
        <is>
          <t>La riga arancione contiene incassi e pagamenti già scaduti: sono inclusi nel saldo, ma non è detto che arrivino davvero.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4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2" customWidth="1" min="4" max="4"/>
    <col width="12" customWidth="1" min="5" max="5"/>
    <col width="15" customWidth="1" min="6" max="6"/>
    <col width="15" customWidth="1" min="7" max="7"/>
    <col width="11" customWidth="1" min="8" max="8"/>
    <col width="16" customWidth="1" min="9" max="9"/>
    <col width="28" customWidth="1" min="10" max="10"/>
    <col width="30" customWidth="1" min="11" max="11"/>
  </cols>
  <sheetData>
    <row r="1">
      <c r="A1" s="1" t="inlineStr">
        <is>
          <t>Da incassare</t>
        </is>
      </c>
    </row>
    <row r="2">
      <c r="A2" s="2" t="inlineStr">
        <is>
          <t>Scadenze non ancora incassate, ordinate per data. Righe rosse: ritardo oltre 60 giorni.</t>
        </is>
      </c>
      <c r="E2" s="4" t="inlineStr">
        <is>
          <t>Totale (rispetta i filtri):</t>
        </is>
      </c>
      <c r="F2" s="7">
        <f>SUBTOTAL(9,F4:F14)</f>
        <v/>
      </c>
    </row>
    <row r="3" ht="28" customHeight="1">
      <c r="A3" s="18" t="inlineStr">
        <is>
          <t>Controparte</t>
        </is>
      </c>
      <c r="B3" s="18" t="inlineStr">
        <is>
          <t>P. IVA</t>
        </is>
      </c>
      <c r="C3" s="18" t="inlineStr">
        <is>
          <t>Fattura n.</t>
        </is>
      </c>
      <c r="D3" s="18" t="inlineStr">
        <is>
          <t>Data fattura</t>
        </is>
      </c>
      <c r="E3" s="18" t="inlineStr">
        <is>
          <t>Scadenza</t>
        </is>
      </c>
      <c r="F3" s="18" t="inlineStr">
        <is>
          <t>Da saldare</t>
        </is>
      </c>
      <c r="G3" s="18" t="inlineStr">
        <is>
          <t>Importo rata</t>
        </is>
      </c>
      <c r="H3" s="18" t="inlineStr">
        <is>
          <t>Giorni di ritardo</t>
        </is>
      </c>
      <c r="I3" s="18" t="inlineStr">
        <is>
          <t>Modalità</t>
        </is>
      </c>
      <c r="J3" s="18" t="inlineStr">
        <is>
          <t>IBAN</t>
        </is>
      </c>
      <c r="K3" s="18" t="inlineStr">
        <is>
          <t>File</t>
        </is>
      </c>
    </row>
    <row r="4">
      <c r="A4" s="23" t="inlineStr">
        <is>
          <t>Immobiliare Levante Srl</t>
        </is>
      </c>
      <c r="B4" s="23" t="inlineStr">
        <is>
          <t>22222222222</t>
        </is>
      </c>
      <c r="C4" s="23" t="inlineStr">
        <is>
          <t>2/2026</t>
        </is>
      </c>
      <c r="D4" s="24" t="n">
        <v>46135</v>
      </c>
      <c r="E4" s="24" t="n">
        <v>46165</v>
      </c>
      <c r="F4" s="25" t="n">
        <v>10780</v>
      </c>
      <c r="G4" s="25" t="n">
        <v>10780</v>
      </c>
      <c r="H4" s="23" t="n">
        <v>150</v>
      </c>
      <c r="I4" s="23" t="inlineStr">
        <is>
          <t>Bonifico</t>
        </is>
      </c>
      <c r="J4" s="23" t="inlineStr">
        <is>
          <t>IT60X0542811101000000123456</t>
        </is>
      </c>
      <c r="K4" s="23" t="inlineStr">
        <is>
          <t>IT01234567890_E0002.xml</t>
        </is>
      </c>
    </row>
    <row r="5">
      <c r="A5" s="23" t="inlineStr">
        <is>
          <t>Immobiliare Levante Srl</t>
        </is>
      </c>
      <c r="B5" s="23" t="inlineStr">
        <is>
          <t>22222222222</t>
        </is>
      </c>
      <c r="C5" s="23" t="inlineStr">
        <is>
          <t>5/2026</t>
        </is>
      </c>
      <c r="D5" s="24" t="n">
        <v>46165</v>
      </c>
      <c r="E5" s="24" t="n">
        <v>46195</v>
      </c>
      <c r="F5" s="25" t="n">
        <v>10780</v>
      </c>
      <c r="G5" s="25" t="n">
        <v>10780</v>
      </c>
      <c r="H5" s="23" t="n">
        <v>120</v>
      </c>
      <c r="I5" s="23" t="inlineStr">
        <is>
          <t>Bonifico</t>
        </is>
      </c>
      <c r="J5" s="23" t="inlineStr">
        <is>
          <t>IT60X0542811101000000123456</t>
        </is>
      </c>
      <c r="K5" s="23" t="inlineStr">
        <is>
          <t>IT01234567890_E0005.xml</t>
        </is>
      </c>
    </row>
    <row r="6">
      <c r="A6" s="23" t="inlineStr">
        <is>
          <t>Comune di Monteverde</t>
        </is>
      </c>
      <c r="B6" s="23" t="inlineStr">
        <is>
          <t>80001234567</t>
        </is>
      </c>
      <c r="C6" s="23" t="inlineStr">
        <is>
          <t>6/2026</t>
        </is>
      </c>
      <c r="D6" s="24" t="n">
        <v>46165</v>
      </c>
      <c r="E6" s="24" t="n">
        <v>46225</v>
      </c>
      <c r="F6" s="25" t="n">
        <v>12000</v>
      </c>
      <c r="G6" s="25" t="n">
        <v>12000</v>
      </c>
      <c r="H6" s="23" t="n">
        <v>90</v>
      </c>
      <c r="I6" s="23" t="inlineStr">
        <is>
          <t>Bonifico</t>
        </is>
      </c>
      <c r="J6" s="23" t="inlineStr">
        <is>
          <t>IT60X0542811101000000123456</t>
        </is>
      </c>
      <c r="K6" s="23" t="inlineStr">
        <is>
          <t>IT01234567890_E0006.xml</t>
        </is>
      </c>
    </row>
    <row r="7">
      <c r="A7" s="23" t="inlineStr">
        <is>
          <t>Immobiliare Levante Srl</t>
        </is>
      </c>
      <c r="B7" s="23" t="inlineStr">
        <is>
          <t>22222222222</t>
        </is>
      </c>
      <c r="C7" s="23" t="inlineStr">
        <is>
          <t>8/2026</t>
        </is>
      </c>
      <c r="D7" s="24" t="n">
        <v>46195</v>
      </c>
      <c r="E7" s="24" t="n">
        <v>46225</v>
      </c>
      <c r="F7" s="25" t="n">
        <v>17160</v>
      </c>
      <c r="G7" s="25" t="n">
        <v>17160</v>
      </c>
      <c r="H7" s="23" t="n">
        <v>90</v>
      </c>
      <c r="I7" s="23" t="inlineStr">
        <is>
          <t>Bonifico</t>
        </is>
      </c>
      <c r="J7" s="23" t="inlineStr">
        <is>
          <t>IT60X0542811101000000123456</t>
        </is>
      </c>
      <c r="K7" s="23" t="inlineStr">
        <is>
          <t>IT01234567890_E0008.xml</t>
        </is>
      </c>
    </row>
    <row r="8">
      <c r="A8" s="26" t="inlineStr">
        <is>
          <t>Comune di Monteverde</t>
        </is>
      </c>
      <c r="B8" s="26" t="inlineStr">
        <is>
          <t>80001234567</t>
        </is>
      </c>
      <c r="C8" s="26" t="inlineStr">
        <is>
          <t>9/2026</t>
        </is>
      </c>
      <c r="D8" s="20" t="n">
        <v>46195</v>
      </c>
      <c r="E8" s="20" t="n">
        <v>46255</v>
      </c>
      <c r="F8" s="21" t="n">
        <v>9800</v>
      </c>
      <c r="G8" s="21" t="n">
        <v>9800</v>
      </c>
      <c r="H8" s="26" t="n">
        <v>60</v>
      </c>
      <c r="I8" s="26" t="inlineStr">
        <is>
          <t>Bonifico</t>
        </is>
      </c>
      <c r="J8" s="26" t="inlineStr">
        <is>
          <t>IT60X0542811101000000123456</t>
        </is>
      </c>
      <c r="K8" s="26" t="inlineStr">
        <is>
          <t>IT01234567890_E0009.xml</t>
        </is>
      </c>
    </row>
    <row r="9">
      <c r="A9" s="26" t="inlineStr">
        <is>
          <t>Immobiliare Levante Srl</t>
        </is>
      </c>
      <c r="B9" s="26" t="inlineStr">
        <is>
          <t>22222222222</t>
        </is>
      </c>
      <c r="C9" s="26" t="inlineStr">
        <is>
          <t>11/2026</t>
        </is>
      </c>
      <c r="D9" s="20" t="n">
        <v>46225</v>
      </c>
      <c r="E9" s="20" t="n">
        <v>46255</v>
      </c>
      <c r="F9" s="21" t="n">
        <v>10780</v>
      </c>
      <c r="G9" s="21" t="n">
        <v>10780</v>
      </c>
      <c r="H9" s="26" t="n">
        <v>60</v>
      </c>
      <c r="I9" s="26" t="inlineStr">
        <is>
          <t>Bonifico</t>
        </is>
      </c>
      <c r="J9" s="26" t="inlineStr">
        <is>
          <t>IT60X0542811101000000123456</t>
        </is>
      </c>
      <c r="K9" s="26" t="inlineStr">
        <is>
          <t>IT01234567890_E0011.xml</t>
        </is>
      </c>
    </row>
    <row r="10">
      <c r="A10" s="26" t="inlineStr">
        <is>
          <t>Immobiliare Levante Srl</t>
        </is>
      </c>
      <c r="B10" s="26" t="inlineStr">
        <is>
          <t>22222222222</t>
        </is>
      </c>
      <c r="C10" s="26" t="inlineStr">
        <is>
          <t>14/2026</t>
        </is>
      </c>
      <c r="D10" s="20" t="n">
        <v>46255</v>
      </c>
      <c r="E10" s="20" t="n">
        <v>46285</v>
      </c>
      <c r="F10" s="21" t="n">
        <v>13200</v>
      </c>
      <c r="G10" s="21" t="n">
        <v>13200</v>
      </c>
      <c r="H10" s="26" t="n">
        <v>30</v>
      </c>
      <c r="I10" s="26" t="inlineStr">
        <is>
          <t>Bonifico</t>
        </is>
      </c>
      <c r="J10" s="26" t="inlineStr">
        <is>
          <t>IT60X0542811101000000123456</t>
        </is>
      </c>
      <c r="K10" s="26" t="inlineStr">
        <is>
          <t>IT01234567890_E0014.xml</t>
        </is>
      </c>
    </row>
    <row r="11">
      <c r="A11" s="8" t="inlineStr">
        <is>
          <t>Comune di Monteverde</t>
        </is>
      </c>
      <c r="B11" s="8" t="inlineStr">
        <is>
          <t>80001234567</t>
        </is>
      </c>
      <c r="C11" s="8" t="inlineStr">
        <is>
          <t>15/2026</t>
        </is>
      </c>
      <c r="D11" s="22" t="n">
        <v>46255</v>
      </c>
      <c r="E11" s="22" t="n">
        <v>46315</v>
      </c>
      <c r="F11" s="9" t="n">
        <v>8500</v>
      </c>
      <c r="G11" s="9" t="n">
        <v>8500</v>
      </c>
      <c r="H11" s="8" t="n">
        <v>0</v>
      </c>
      <c r="I11" s="8" t="inlineStr">
        <is>
          <t>Bonifico</t>
        </is>
      </c>
      <c r="J11" s="8" t="inlineStr">
        <is>
          <t>IT60X0542811101000000123456</t>
        </is>
      </c>
      <c r="K11" s="8" t="inlineStr">
        <is>
          <t>IT01234567890_E0015.xml</t>
        </is>
      </c>
    </row>
    <row r="12">
      <c r="A12" s="8" t="inlineStr">
        <is>
          <t>Condominio Aurora</t>
        </is>
      </c>
      <c r="B12" s="8" t="inlineStr">
        <is>
          <t>11111111111</t>
        </is>
      </c>
      <c r="C12" s="8" t="inlineStr">
        <is>
          <t>16/2026</t>
        </is>
      </c>
      <c r="D12" s="22" t="n">
        <v>46285</v>
      </c>
      <c r="E12" s="22" t="n">
        <v>46315</v>
      </c>
      <c r="F12" s="9" t="n">
        <v>17160</v>
      </c>
      <c r="G12" s="9" t="n">
        <v>17160</v>
      </c>
      <c r="H12" s="8" t="n">
        <v>0</v>
      </c>
      <c r="I12" s="8" t="inlineStr">
        <is>
          <t>Bonifico</t>
        </is>
      </c>
      <c r="J12" s="8" t="inlineStr">
        <is>
          <t>IT60X0542811101000000123456</t>
        </is>
      </c>
      <c r="K12" s="8" t="inlineStr">
        <is>
          <t>IT01234567890_E0016.xml</t>
        </is>
      </c>
    </row>
    <row r="13">
      <c r="A13" s="8" t="inlineStr">
        <is>
          <t>Immobiliare Levante Srl</t>
        </is>
      </c>
      <c r="B13" s="8" t="inlineStr">
        <is>
          <t>22222222222</t>
        </is>
      </c>
      <c r="C13" s="8" t="inlineStr">
        <is>
          <t>17/2026</t>
        </is>
      </c>
      <c r="D13" s="22" t="n">
        <v>46285</v>
      </c>
      <c r="E13" s="22" t="n">
        <v>46315</v>
      </c>
      <c r="F13" s="9" t="n">
        <v>9350</v>
      </c>
      <c r="G13" s="9" t="n">
        <v>9350</v>
      </c>
      <c r="H13" s="8" t="n">
        <v>0</v>
      </c>
      <c r="I13" s="8" t="inlineStr">
        <is>
          <t>Bonifico</t>
        </is>
      </c>
      <c r="J13" s="8" t="inlineStr">
        <is>
          <t>IT60X0542811101000000123456</t>
        </is>
      </c>
      <c r="K13" s="8" t="inlineStr">
        <is>
          <t>IT01234567890_E0017.xml</t>
        </is>
      </c>
    </row>
    <row r="14">
      <c r="A14" s="8" t="inlineStr">
        <is>
          <t>Comune di Monteverde</t>
        </is>
      </c>
      <c r="B14" s="8" t="inlineStr">
        <is>
          <t>80001234567</t>
        </is>
      </c>
      <c r="C14" s="8" t="inlineStr">
        <is>
          <t>18/2026</t>
        </is>
      </c>
      <c r="D14" s="22" t="n">
        <v>46285</v>
      </c>
      <c r="E14" s="22" t="n">
        <v>46345</v>
      </c>
      <c r="F14" s="9" t="n">
        <v>8500</v>
      </c>
      <c r="G14" s="9" t="n">
        <v>8500</v>
      </c>
      <c r="H14" s="8" t="n">
        <v>0</v>
      </c>
      <c r="I14" s="8" t="inlineStr">
        <is>
          <t>Bonifico</t>
        </is>
      </c>
      <c r="J14" s="8" t="inlineStr">
        <is>
          <t>IT60X0542811101000000123456</t>
        </is>
      </c>
      <c r="K14" s="8" t="inlineStr">
        <is>
          <t>IT01234567890_E0018.xml</t>
        </is>
      </c>
    </row>
  </sheetData>
  <autoFilter ref="A3:K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2" customWidth="1" min="4" max="4"/>
    <col width="12" customWidth="1" min="5" max="5"/>
    <col width="15" customWidth="1" min="6" max="6"/>
    <col width="15" customWidth="1" min="7" max="7"/>
    <col width="11" customWidth="1" min="8" max="8"/>
    <col width="16" customWidth="1" min="9" max="9"/>
    <col width="28" customWidth="1" min="10" max="10"/>
    <col width="30" customWidth="1" min="11" max="11"/>
  </cols>
  <sheetData>
    <row r="1">
      <c r="A1" s="1" t="inlineStr">
        <is>
          <t>Da pagare</t>
        </is>
      </c>
    </row>
    <row r="2">
      <c r="A2" s="2" t="inlineStr">
        <is>
          <t>Scadenze non ancora pagate, ordinate per data. Righe rosse: ritardo oltre 60 giorni.</t>
        </is>
      </c>
      <c r="E2" s="4" t="inlineStr">
        <is>
          <t>Totale (rispetta i filtri):</t>
        </is>
      </c>
      <c r="F2" s="7">
        <f>SUBTOTAL(9,F4:F6)</f>
        <v/>
      </c>
    </row>
    <row r="3" ht="28" customHeight="1">
      <c r="A3" s="18" t="inlineStr">
        <is>
          <t>Controparte</t>
        </is>
      </c>
      <c r="B3" s="18" t="inlineStr">
        <is>
          <t>P. IVA</t>
        </is>
      </c>
      <c r="C3" s="18" t="inlineStr">
        <is>
          <t>Fattura n.</t>
        </is>
      </c>
      <c r="D3" s="18" t="inlineStr">
        <is>
          <t>Data fattura</t>
        </is>
      </c>
      <c r="E3" s="18" t="inlineStr">
        <is>
          <t>Scadenza</t>
        </is>
      </c>
      <c r="F3" s="18" t="inlineStr">
        <is>
          <t>Da saldare</t>
        </is>
      </c>
      <c r="G3" s="18" t="inlineStr">
        <is>
          <t>Importo rata</t>
        </is>
      </c>
      <c r="H3" s="18" t="inlineStr">
        <is>
          <t>Giorni di ritardo</t>
        </is>
      </c>
      <c r="I3" s="18" t="inlineStr">
        <is>
          <t>Modalità</t>
        </is>
      </c>
      <c r="J3" s="18" t="inlineStr">
        <is>
          <t>IBAN</t>
        </is>
      </c>
      <c r="K3" s="18" t="inlineStr">
        <is>
          <t>File</t>
        </is>
      </c>
    </row>
    <row r="4">
      <c r="A4" s="23" t="inlineStr">
        <is>
          <t>Termoidraulica Russo Srl</t>
        </is>
      </c>
      <c r="B4" s="23" t="inlineStr">
        <is>
          <t>66666666666</t>
        </is>
      </c>
      <c r="C4" s="23" t="inlineStr">
        <is>
          <t>328/2026</t>
        </is>
      </c>
      <c r="D4" s="24" t="n">
        <v>46135</v>
      </c>
      <c r="E4" s="24" t="n">
        <v>46165</v>
      </c>
      <c r="F4" s="25" t="n">
        <v>1093.29</v>
      </c>
      <c r="G4" s="25" t="n">
        <v>1093.29</v>
      </c>
      <c r="H4" s="23" t="n">
        <v>150</v>
      </c>
      <c r="I4" s="23" t="inlineStr">
        <is>
          <t>RIBA</t>
        </is>
      </c>
      <c r="J4" s="23" t="inlineStr"/>
      <c r="K4" s="23" t="inlineStr">
        <is>
          <t>IT66666666666_16499.xml</t>
        </is>
      </c>
    </row>
    <row r="5">
      <c r="A5" s="8" t="inlineStr">
        <is>
          <t>Noleggi Puglia Srl</t>
        </is>
      </c>
      <c r="B5" s="8" t="inlineStr">
        <is>
          <t>55555555555</t>
        </is>
      </c>
      <c r="C5" s="8" t="inlineStr">
        <is>
          <t>585/2026</t>
        </is>
      </c>
      <c r="D5" s="22" t="n">
        <v>46285</v>
      </c>
      <c r="E5" s="22" t="n">
        <v>46315</v>
      </c>
      <c r="F5" s="9" t="n">
        <v>4602.77</v>
      </c>
      <c r="G5" s="9" t="n">
        <v>4602.77</v>
      </c>
      <c r="H5" s="8" t="n">
        <v>0</v>
      </c>
      <c r="I5" s="8" t="inlineStr">
        <is>
          <t>Bonifico</t>
        </is>
      </c>
      <c r="J5" s="8" t="inlineStr">
        <is>
          <t>IT60X0542811101000000123456</t>
        </is>
      </c>
      <c r="K5" s="8" t="inlineStr">
        <is>
          <t>IT55555555555_73972.xml</t>
        </is>
      </c>
    </row>
    <row r="6">
      <c r="A6" s="8" t="inlineStr">
        <is>
          <t>Laterizi Adriatica Spa</t>
        </is>
      </c>
      <c r="B6" s="8" t="inlineStr">
        <is>
          <t>77777777777</t>
        </is>
      </c>
      <c r="C6" s="8" t="inlineStr">
        <is>
          <t>640/2026</t>
        </is>
      </c>
      <c r="D6" s="22" t="n">
        <v>46285</v>
      </c>
      <c r="E6" s="22" t="n">
        <v>46345</v>
      </c>
      <c r="F6" s="9" t="n">
        <v>645.79</v>
      </c>
      <c r="G6" s="9" t="n">
        <v>645.79</v>
      </c>
      <c r="H6" s="8" t="n">
        <v>0</v>
      </c>
      <c r="I6" s="8" t="inlineStr">
        <is>
          <t>Bonifico</t>
        </is>
      </c>
      <c r="J6" s="8" t="inlineStr">
        <is>
          <t>IT60X0542811101000000123456</t>
        </is>
      </c>
      <c r="K6" s="8" t="inlineStr">
        <is>
          <t>IT77777777777_81194.xml</t>
        </is>
      </c>
    </row>
  </sheetData>
  <autoFilter ref="A3:K6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16" customWidth="1" min="3" max="3"/>
    <col width="16" customWidth="1" min="4" max="4"/>
    <col width="11" customWidth="1" min="5" max="5"/>
    <col width="11" customWidth="1" min="6" max="6"/>
  </cols>
  <sheetData>
    <row r="1">
      <c r="A1" s="1" t="inlineStr">
        <is>
          <t>Ricavi e costi per commessa / cantiere</t>
        </is>
      </c>
    </row>
    <row r="2">
      <c r="A2" s="2" t="inlineStr">
        <is>
          <t>Imponibili IVA esclusa. Le regole di assegnazione sono in commesse.csv.</t>
        </is>
      </c>
    </row>
    <row r="3" ht="28" customHeight="1">
      <c r="A3" s="18" t="inlineStr">
        <is>
          <t>Commessa</t>
        </is>
      </c>
      <c r="B3" s="18" t="inlineStr">
        <is>
          <t>Ricavi</t>
        </is>
      </c>
      <c r="C3" s="18" t="inlineStr">
        <is>
          <t>Costi</t>
        </is>
      </c>
      <c r="D3" s="18" t="inlineStr">
        <is>
          <t>Margine</t>
        </is>
      </c>
      <c r="E3" s="18" t="inlineStr">
        <is>
          <t>Margine %</t>
        </is>
      </c>
      <c r="F3" s="18" t="inlineStr">
        <is>
          <t>Documenti</t>
        </is>
      </c>
    </row>
    <row r="4">
      <c r="A4" s="8" t="inlineStr">
        <is>
          <t>Lotto Levante B</t>
        </is>
      </c>
      <c r="B4" s="9" t="n">
        <v>65500</v>
      </c>
      <c r="C4" s="9" t="n">
        <v>28246.07</v>
      </c>
      <c r="D4" s="9">
        <f>B4-C4</f>
        <v/>
      </c>
      <c r="E4" s="27">
        <f>IF(B4=0,"-",D4/B4)</f>
        <v/>
      </c>
      <c r="F4" s="8" t="n">
        <v>16</v>
      </c>
    </row>
    <row r="5">
      <c r="A5" s="8" t="inlineStr">
        <is>
          <t>Via Roma 12</t>
        </is>
      </c>
      <c r="B5" s="9" t="n">
        <v>86000</v>
      </c>
      <c r="C5" s="9" t="n">
        <v>14212.31</v>
      </c>
      <c r="D5" s="9">
        <f>B5-C5</f>
        <v/>
      </c>
      <c r="E5" s="27">
        <f>IF(B5=0,"-",D5/B5)</f>
        <v/>
      </c>
      <c r="F5" s="8" t="n">
        <v>10</v>
      </c>
    </row>
    <row r="6">
      <c r="A6" s="8" t="inlineStr">
        <is>
          <t>Scuola Monteverde</t>
        </is>
      </c>
      <c r="B6" s="9" t="n">
        <v>62900</v>
      </c>
      <c r="C6" s="9" t="n">
        <v>4002.9</v>
      </c>
      <c r="D6" s="9">
        <f>B6-C6</f>
        <v/>
      </c>
      <c r="E6" s="27">
        <f>IF(B6=0,"-",D6/B6)</f>
        <v/>
      </c>
      <c r="F6" s="8" t="n">
        <v>10</v>
      </c>
    </row>
    <row r="7">
      <c r="A7" s="28" t="inlineStr">
        <is>
          <t>Totale</t>
        </is>
      </c>
      <c r="B7" s="29">
        <f>SUM(B4:B6)</f>
        <v/>
      </c>
      <c r="C7" s="29">
        <f>SUM(C4:C6)</f>
        <v/>
      </c>
      <c r="D7" s="29">
        <f>B7-C7</f>
        <v/>
      </c>
      <c r="E7" s="30">
        <f>IF(B7=0,"-",D7/B7)</f>
        <v/>
      </c>
      <c r="F7" s="28" t="n"/>
    </row>
    <row r="9">
      <c r="A9" s="2" t="inlineStr">
        <is>
          <t>Per assegnare le righe '(non assegnata)' aggiungi una parola chiave in commesse.csv (es. indirizzo del cantiere, CUP, nome del committente).</t>
        </is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30" customWidth="1" min="3" max="3"/>
    <col width="13" customWidth="1" min="4" max="4"/>
    <col width="12" customWidth="1" min="5" max="5"/>
    <col width="60" customWidth="1" min="6" max="6"/>
    <col width="15" customWidth="1" min="7" max="7"/>
  </cols>
  <sheetData>
    <row r="1">
      <c r="A1" s="1" t="inlineStr">
        <is>
          <t>Dettaglio righe per commessa</t>
        </is>
      </c>
    </row>
    <row r="2">
      <c r="A2" s="2" t="inlineStr">
        <is>
          <t>Ogni riga di fattura con la commessa assegnata.</t>
        </is>
      </c>
    </row>
    <row r="3" ht="28" customHeight="1">
      <c r="A3" s="18" t="inlineStr">
        <is>
          <t>Commessa</t>
        </is>
      </c>
      <c r="B3" s="18" t="inlineStr">
        <is>
          <t>Tipo</t>
        </is>
      </c>
      <c r="C3" s="18" t="inlineStr">
        <is>
          <t>Controparte</t>
        </is>
      </c>
      <c r="D3" s="18" t="inlineStr">
        <is>
          <t>Fattura n.</t>
        </is>
      </c>
      <c r="E3" s="18" t="inlineStr">
        <is>
          <t>Data</t>
        </is>
      </c>
      <c r="F3" s="18" t="inlineStr">
        <is>
          <t>Descrizione</t>
        </is>
      </c>
      <c r="G3" s="18" t="inlineStr">
        <is>
          <t>Importo</t>
        </is>
      </c>
    </row>
    <row r="4">
      <c r="A4" s="8" t="inlineStr">
        <is>
          <t>Lotto Levante B</t>
        </is>
      </c>
      <c r="B4" s="8" t="inlineStr">
        <is>
          <t>Ricavo</t>
        </is>
      </c>
      <c r="C4" s="8" t="inlineStr">
        <is>
          <t>Immobiliare Levante Srl</t>
        </is>
      </c>
      <c r="D4" s="8" t="inlineStr">
        <is>
          <t>2/2026</t>
        </is>
      </c>
      <c r="E4" s="22" t="n">
        <v>46135</v>
      </c>
      <c r="F4" s="8" t="inlineStr">
        <is>
          <t>SAL lavori cantiere Lotto Levante B</t>
        </is>
      </c>
      <c r="G4" s="9" t="n">
        <v>9800</v>
      </c>
    </row>
    <row r="5">
      <c r="A5" s="8" t="inlineStr">
        <is>
          <t>Lotto Levante B</t>
        </is>
      </c>
      <c r="B5" s="8" t="inlineStr">
        <is>
          <t>Ricavo</t>
        </is>
      </c>
      <c r="C5" s="8" t="inlineStr">
        <is>
          <t>Immobiliare Levante Srl</t>
        </is>
      </c>
      <c r="D5" s="8" t="inlineStr">
        <is>
          <t>5/2026</t>
        </is>
      </c>
      <c r="E5" s="22" t="n">
        <v>46165</v>
      </c>
      <c r="F5" s="8" t="inlineStr">
        <is>
          <t>SAL lavori cantiere Lotto Levante B</t>
        </is>
      </c>
      <c r="G5" s="9" t="n">
        <v>9800</v>
      </c>
    </row>
    <row r="6">
      <c r="A6" s="8" t="inlineStr">
        <is>
          <t>Lotto Levante B</t>
        </is>
      </c>
      <c r="B6" s="8" t="inlineStr">
        <is>
          <t>Ricavo</t>
        </is>
      </c>
      <c r="C6" s="8" t="inlineStr">
        <is>
          <t>Immobiliare Levante Srl</t>
        </is>
      </c>
      <c r="D6" s="8" t="inlineStr">
        <is>
          <t>8/2026</t>
        </is>
      </c>
      <c r="E6" s="22" t="n">
        <v>46195</v>
      </c>
      <c r="F6" s="8" t="inlineStr">
        <is>
          <t>SAL lavori cantiere Lotto Levante B</t>
        </is>
      </c>
      <c r="G6" s="9" t="n">
        <v>15600</v>
      </c>
    </row>
    <row r="7">
      <c r="A7" s="8" t="inlineStr">
        <is>
          <t>Lotto Levante B</t>
        </is>
      </c>
      <c r="B7" s="8" t="inlineStr">
        <is>
          <t>Costo</t>
        </is>
      </c>
      <c r="C7" s="8" t="inlineStr">
        <is>
          <t>Calcestruzzi del Sud Spa</t>
        </is>
      </c>
      <c r="D7" s="8" t="inlineStr">
        <is>
          <t>913/2026</t>
        </is>
      </c>
      <c r="E7" s="22" t="n">
        <v>46195</v>
      </c>
      <c r="F7" s="8" t="inlineStr">
        <is>
          <t>Fornitura calcestruzzo C25/30 - cantiere Lotto Levante B</t>
        </is>
      </c>
      <c r="G7" s="9" t="n">
        <v>2078.7</v>
      </c>
    </row>
    <row r="8">
      <c r="A8" s="8" t="inlineStr">
        <is>
          <t>Lotto Levante B</t>
        </is>
      </c>
      <c r="B8" s="8" t="inlineStr">
        <is>
          <t>Costo</t>
        </is>
      </c>
      <c r="C8" s="8" t="inlineStr">
        <is>
          <t>Ferramenta Bianchi Snc</t>
        </is>
      </c>
      <c r="D8" s="8" t="inlineStr">
        <is>
          <t>394/2026</t>
        </is>
      </c>
      <c r="E8" s="22" t="n">
        <v>46195</v>
      </c>
      <c r="F8" s="8" t="inlineStr">
        <is>
          <t>Materiale di ferramenta - cantiere Lotto Levante B</t>
        </is>
      </c>
      <c r="G8" s="9" t="n">
        <v>4484.89</v>
      </c>
    </row>
    <row r="9">
      <c r="A9" s="8" t="inlineStr">
        <is>
          <t>Lotto Levante B</t>
        </is>
      </c>
      <c r="B9" s="8" t="inlineStr">
        <is>
          <t>Costo</t>
        </is>
      </c>
      <c r="C9" s="8" t="inlineStr">
        <is>
          <t>Termoidraulica Russo Srl</t>
        </is>
      </c>
      <c r="D9" s="8" t="inlineStr">
        <is>
          <t>458/2026</t>
        </is>
      </c>
      <c r="E9" s="22" t="n">
        <v>46195</v>
      </c>
      <c r="F9" s="8" t="inlineStr">
        <is>
          <t>Subappalto impianto idraulico - cantiere Lotto Levante B</t>
        </is>
      </c>
      <c r="G9" s="9" t="n">
        <v>2304.69</v>
      </c>
    </row>
    <row r="10">
      <c r="A10" s="8" t="inlineStr">
        <is>
          <t>Lotto Levante B</t>
        </is>
      </c>
      <c r="B10" s="8" t="inlineStr">
        <is>
          <t>Costo</t>
        </is>
      </c>
      <c r="C10" s="8" t="inlineStr">
        <is>
          <t>Laterizi Adriatica Spa</t>
        </is>
      </c>
      <c r="D10" s="8" t="inlineStr">
        <is>
          <t>166/2026</t>
        </is>
      </c>
      <c r="E10" s="22" t="n">
        <v>46195</v>
      </c>
      <c r="F10" s="8" t="inlineStr">
        <is>
          <t>Fornitura laterizi - cantiere Lotto Levante B</t>
        </is>
      </c>
      <c r="G10" s="9" t="n">
        <v>4303.44</v>
      </c>
    </row>
    <row r="11">
      <c r="A11" s="8" t="inlineStr">
        <is>
          <t>Lotto Levante B</t>
        </is>
      </c>
      <c r="B11" s="8" t="inlineStr">
        <is>
          <t>Ricavo</t>
        </is>
      </c>
      <c r="C11" s="8" t="inlineStr">
        <is>
          <t>Immobiliare Levante Srl</t>
        </is>
      </c>
      <c r="D11" s="8" t="inlineStr">
        <is>
          <t>11/2026</t>
        </is>
      </c>
      <c r="E11" s="22" t="n">
        <v>46225</v>
      </c>
      <c r="F11" s="8" t="inlineStr">
        <is>
          <t>SAL lavori cantiere Lotto Levante B</t>
        </is>
      </c>
      <c r="G11" s="9" t="n">
        <v>9800</v>
      </c>
    </row>
    <row r="12">
      <c r="A12" s="8" t="inlineStr">
        <is>
          <t>Lotto Levante B</t>
        </is>
      </c>
      <c r="B12" s="8" t="inlineStr">
        <is>
          <t>Costo</t>
        </is>
      </c>
      <c r="C12" s="8" t="inlineStr">
        <is>
          <t>Calcestruzzi del Sud Spa</t>
        </is>
      </c>
      <c r="D12" s="8" t="inlineStr">
        <is>
          <t>219/2026</t>
        </is>
      </c>
      <c r="E12" s="22" t="n">
        <v>46225</v>
      </c>
      <c r="F12" s="8" t="inlineStr">
        <is>
          <t>Fornitura calcestruzzo C25/30 - cantiere Lotto Levante B</t>
        </is>
      </c>
      <c r="G12" s="9" t="n">
        <v>1341.07</v>
      </c>
    </row>
    <row r="13">
      <c r="A13" s="8" t="inlineStr">
        <is>
          <t>Lotto Levante B</t>
        </is>
      </c>
      <c r="B13" s="8" t="inlineStr">
        <is>
          <t>Costo</t>
        </is>
      </c>
      <c r="C13" s="8" t="inlineStr">
        <is>
          <t>Termoidraulica Russo Srl</t>
        </is>
      </c>
      <c r="D13" s="8" t="inlineStr">
        <is>
          <t>559/2026</t>
        </is>
      </c>
      <c r="E13" s="22" t="n">
        <v>46225</v>
      </c>
      <c r="F13" s="8" t="inlineStr">
        <is>
          <t>Subappalto impianto idraulico - cantiere Lotto Levante B</t>
        </is>
      </c>
      <c r="G13" s="9" t="n">
        <v>851.26</v>
      </c>
    </row>
    <row r="14">
      <c r="A14" s="8" t="inlineStr">
        <is>
          <t>Lotto Levante B</t>
        </is>
      </c>
      <c r="B14" s="8" t="inlineStr">
        <is>
          <t>Costo</t>
        </is>
      </c>
      <c r="C14" s="8" t="inlineStr">
        <is>
          <t>Laterizi Adriatica Spa</t>
        </is>
      </c>
      <c r="D14" s="8" t="inlineStr">
        <is>
          <t>467/2026</t>
        </is>
      </c>
      <c r="E14" s="22" t="n">
        <v>46225</v>
      </c>
      <c r="F14" s="8" t="inlineStr">
        <is>
          <t>Fornitura laterizi - cantiere Lotto Levante B</t>
        </is>
      </c>
      <c r="G14" s="9" t="n">
        <v>4355.82</v>
      </c>
    </row>
    <row r="15">
      <c r="A15" s="8" t="inlineStr">
        <is>
          <t>Lotto Levante B</t>
        </is>
      </c>
      <c r="B15" s="8" t="inlineStr">
        <is>
          <t>Ricavo</t>
        </is>
      </c>
      <c r="C15" s="8" t="inlineStr">
        <is>
          <t>Immobiliare Levante Srl</t>
        </is>
      </c>
      <c r="D15" s="8" t="inlineStr">
        <is>
          <t>14/2026</t>
        </is>
      </c>
      <c r="E15" s="22" t="n">
        <v>46255</v>
      </c>
      <c r="F15" s="8" t="inlineStr">
        <is>
          <t>SAL lavori cantiere Lotto Levante B</t>
        </is>
      </c>
      <c r="G15" s="9" t="n">
        <v>12000</v>
      </c>
    </row>
    <row r="16">
      <c r="A16" s="8" t="inlineStr">
        <is>
          <t>Lotto Levante B</t>
        </is>
      </c>
      <c r="B16" s="8" t="inlineStr">
        <is>
          <t>Costo</t>
        </is>
      </c>
      <c r="C16" s="8" t="inlineStr">
        <is>
          <t>Noleggi Puglia Srl</t>
        </is>
      </c>
      <c r="D16" s="8" t="inlineStr">
        <is>
          <t>593/2026</t>
        </is>
      </c>
      <c r="E16" s="22" t="n">
        <v>46255</v>
      </c>
      <c r="F16" s="8" t="inlineStr">
        <is>
          <t>Noleggio escavatore - cantiere Lotto Levante B</t>
        </is>
      </c>
      <c r="G16" s="9" t="n">
        <v>2607.07</v>
      </c>
    </row>
    <row r="17">
      <c r="A17" s="8" t="inlineStr">
        <is>
          <t>Lotto Levante B</t>
        </is>
      </c>
      <c r="B17" s="8" t="inlineStr">
        <is>
          <t>Ricavo</t>
        </is>
      </c>
      <c r="C17" s="8" t="inlineStr">
        <is>
          <t>Immobiliare Levante Srl</t>
        </is>
      </c>
      <c r="D17" s="8" t="inlineStr">
        <is>
          <t>17/2026</t>
        </is>
      </c>
      <c r="E17" s="22" t="n">
        <v>46285</v>
      </c>
      <c r="F17" s="8" t="inlineStr">
        <is>
          <t>SAL lavori cantiere Lotto Levante B</t>
        </is>
      </c>
      <c r="G17" s="9" t="n">
        <v>8500</v>
      </c>
    </row>
    <row r="18">
      <c r="A18" s="8" t="inlineStr">
        <is>
          <t>Lotto Levante B</t>
        </is>
      </c>
      <c r="B18" s="8" t="inlineStr">
        <is>
          <t>Costo</t>
        </is>
      </c>
      <c r="C18" s="8" t="inlineStr">
        <is>
          <t>Noleggi Puglia Srl</t>
        </is>
      </c>
      <c r="D18" s="8" t="inlineStr">
        <is>
          <t>585/2026</t>
        </is>
      </c>
      <c r="E18" s="22" t="n">
        <v>46285</v>
      </c>
      <c r="F18" s="8" t="inlineStr">
        <is>
          <t>Noleggio escavatore - cantiere Lotto Levante B</t>
        </is>
      </c>
      <c r="G18" s="9" t="n">
        <v>3772.76</v>
      </c>
    </row>
    <row r="19">
      <c r="A19" s="8" t="inlineStr">
        <is>
          <t>Lotto Levante B</t>
        </is>
      </c>
      <c r="B19" s="8" t="inlineStr">
        <is>
          <t>Costo</t>
        </is>
      </c>
      <c r="C19" s="8" t="inlineStr">
        <is>
          <t>Termoidraulica Russo Srl</t>
        </is>
      </c>
      <c r="D19" s="8" t="inlineStr">
        <is>
          <t>247/2026</t>
        </is>
      </c>
      <c r="E19" s="22" t="n">
        <v>46285</v>
      </c>
      <c r="F19" s="8" t="inlineStr">
        <is>
          <t>Subappalto impianto idraulico - cantiere Lotto Levante B</t>
        </is>
      </c>
      <c r="G19" s="9" t="n">
        <v>2146.37</v>
      </c>
    </row>
    <row r="20">
      <c r="A20" s="8" t="inlineStr">
        <is>
          <t>Scuola Monteverde</t>
        </is>
      </c>
      <c r="B20" s="8" t="inlineStr">
        <is>
          <t>Ricavo</t>
        </is>
      </c>
      <c r="C20" s="8" t="inlineStr">
        <is>
          <t>Comune di Monteverde</t>
        </is>
      </c>
      <c r="D20" s="8" t="inlineStr">
        <is>
          <t>3/2026</t>
        </is>
      </c>
      <c r="E20" s="22" t="n">
        <v>46135</v>
      </c>
      <c r="F20" s="8" t="inlineStr">
        <is>
          <t>SAL lavori cantiere Scuola Monteverde</t>
        </is>
      </c>
      <c r="G20" s="9" t="n">
        <v>8500</v>
      </c>
    </row>
    <row r="21">
      <c r="A21" s="8" t="inlineStr">
        <is>
          <t>Scuola Monteverde</t>
        </is>
      </c>
      <c r="B21" s="8" t="inlineStr">
        <is>
          <t>Costo</t>
        </is>
      </c>
      <c r="C21" s="8" t="inlineStr">
        <is>
          <t>Termoidraulica Russo Srl</t>
        </is>
      </c>
      <c r="D21" s="8" t="inlineStr">
        <is>
          <t>328/2026</t>
        </is>
      </c>
      <c r="E21" s="22" t="n">
        <v>46135</v>
      </c>
      <c r="F21" s="8" t="inlineStr">
        <is>
          <t>Subappalto impianto idraulico - cantiere Scuola Monteverde</t>
        </is>
      </c>
      <c r="G21" s="9" t="n">
        <v>1093.29</v>
      </c>
    </row>
    <row r="22">
      <c r="A22" s="8" t="inlineStr">
        <is>
          <t>Scuola Monteverde</t>
        </is>
      </c>
      <c r="B22" s="8" t="inlineStr">
        <is>
          <t>Ricavo</t>
        </is>
      </c>
      <c r="C22" s="8" t="inlineStr">
        <is>
          <t>Comune di Monteverde</t>
        </is>
      </c>
      <c r="D22" s="8" t="inlineStr">
        <is>
          <t>6/2026</t>
        </is>
      </c>
      <c r="E22" s="22" t="n">
        <v>46165</v>
      </c>
      <c r="F22" s="8" t="inlineStr">
        <is>
          <t>SAL lavori cantiere Scuola Monteverde</t>
        </is>
      </c>
      <c r="G22" s="9" t="n">
        <v>12000</v>
      </c>
    </row>
    <row r="23">
      <c r="A23" s="8" t="inlineStr">
        <is>
          <t>Scuola Monteverde</t>
        </is>
      </c>
      <c r="B23" s="8" t="inlineStr">
        <is>
          <t>Costo</t>
        </is>
      </c>
      <c r="C23" s="8" t="inlineStr">
        <is>
          <t>Ferramenta Bianchi Snc</t>
        </is>
      </c>
      <c r="D23" s="8" t="inlineStr">
        <is>
          <t>695/2026</t>
        </is>
      </c>
      <c r="E23" s="22" t="n">
        <v>46165</v>
      </c>
      <c r="F23" s="8" t="inlineStr">
        <is>
          <t>Materiale di ferramenta - cantiere Scuola Monteverde</t>
        </is>
      </c>
      <c r="G23" s="9" t="n">
        <v>1412.07</v>
      </c>
    </row>
    <row r="24">
      <c r="A24" s="8" t="inlineStr">
        <is>
          <t>Scuola Monteverde</t>
        </is>
      </c>
      <c r="B24" s="8" t="inlineStr">
        <is>
          <t>Ricavo</t>
        </is>
      </c>
      <c r="C24" s="8" t="inlineStr">
        <is>
          <t>Comune di Monteverde</t>
        </is>
      </c>
      <c r="D24" s="8" t="inlineStr">
        <is>
          <t>9/2026</t>
        </is>
      </c>
      <c r="E24" s="22" t="n">
        <v>46195</v>
      </c>
      <c r="F24" s="8" t="inlineStr">
        <is>
          <t>SAL lavori cantiere Scuola Monteverde</t>
        </is>
      </c>
      <c r="G24" s="9" t="n">
        <v>9800</v>
      </c>
    </row>
    <row r="25">
      <c r="A25" s="8" t="inlineStr">
        <is>
          <t>Scuola Monteverde</t>
        </is>
      </c>
      <c r="B25" s="8" t="inlineStr">
        <is>
          <t>Ricavo</t>
        </is>
      </c>
      <c r="C25" s="8" t="inlineStr">
        <is>
          <t>Comune di Monteverde</t>
        </is>
      </c>
      <c r="D25" s="8" t="inlineStr">
        <is>
          <t>12/2026</t>
        </is>
      </c>
      <c r="E25" s="22" t="n">
        <v>46225</v>
      </c>
      <c r="F25" s="8" t="inlineStr">
        <is>
          <t>SAL lavori cantiere Scuola Monteverde</t>
        </is>
      </c>
      <c r="G25" s="9" t="n">
        <v>15600</v>
      </c>
    </row>
    <row r="26">
      <c r="A26" s="8" t="inlineStr">
        <is>
          <t>Scuola Monteverde</t>
        </is>
      </c>
      <c r="B26" s="8" t="inlineStr">
        <is>
          <t>Ricavo</t>
        </is>
      </c>
      <c r="C26" s="8" t="inlineStr">
        <is>
          <t>Comune di Monteverde</t>
        </is>
      </c>
      <c r="D26" s="8" t="inlineStr">
        <is>
          <t>15/2026</t>
        </is>
      </c>
      <c r="E26" s="22" t="n">
        <v>46255</v>
      </c>
      <c r="F26" s="8" t="inlineStr">
        <is>
          <t>SAL lavori cantiere Scuola Monteverde</t>
        </is>
      </c>
      <c r="G26" s="9" t="n">
        <v>8500</v>
      </c>
    </row>
    <row r="27">
      <c r="A27" s="8" t="inlineStr">
        <is>
          <t>Scuola Monteverde</t>
        </is>
      </c>
      <c r="B27" s="8" t="inlineStr">
        <is>
          <t>Ricavo</t>
        </is>
      </c>
      <c r="C27" s="8" t="inlineStr">
        <is>
          <t>Comune di Monteverde</t>
        </is>
      </c>
      <c r="D27" s="8" t="inlineStr">
        <is>
          <t>18/2026</t>
        </is>
      </c>
      <c r="E27" s="22" t="n">
        <v>46285</v>
      </c>
      <c r="F27" s="8" t="inlineStr">
        <is>
          <t>SAL lavori cantiere Scuola Monteverde</t>
        </is>
      </c>
      <c r="G27" s="9" t="n">
        <v>8500</v>
      </c>
    </row>
    <row r="28">
      <c r="A28" s="8" t="inlineStr">
        <is>
          <t>Scuola Monteverde</t>
        </is>
      </c>
      <c r="B28" s="8" t="inlineStr">
        <is>
          <t>Costo</t>
        </is>
      </c>
      <c r="C28" s="8" t="inlineStr">
        <is>
          <t>Calcestruzzi del Sud Spa</t>
        </is>
      </c>
      <c r="D28" s="8" t="inlineStr">
        <is>
          <t>472/2026</t>
        </is>
      </c>
      <c r="E28" s="22" t="n">
        <v>46285</v>
      </c>
      <c r="F28" s="8" t="inlineStr">
        <is>
          <t>Fornitura calcestruzzo C25/30 - cantiere Scuola Monteverde</t>
        </is>
      </c>
      <c r="G28" s="9" t="n">
        <v>968.2</v>
      </c>
    </row>
    <row r="29">
      <c r="A29" s="8" t="inlineStr">
        <is>
          <t>Scuola Monteverde</t>
        </is>
      </c>
      <c r="B29" s="8" t="inlineStr">
        <is>
          <t>Costo</t>
        </is>
      </c>
      <c r="C29" s="8" t="inlineStr">
        <is>
          <t>Laterizi Adriatica Spa</t>
        </is>
      </c>
      <c r="D29" s="8" t="inlineStr">
        <is>
          <t>640/2026</t>
        </is>
      </c>
      <c r="E29" s="22" t="n">
        <v>46285</v>
      </c>
      <c r="F29" s="8" t="inlineStr">
        <is>
          <t>Fornitura laterizi - cantiere Scuola Monteverde</t>
        </is>
      </c>
      <c r="G29" s="9" t="n">
        <v>529.34</v>
      </c>
    </row>
    <row r="30">
      <c r="A30" s="8" t="inlineStr">
        <is>
          <t>Via Roma 12</t>
        </is>
      </c>
      <c r="B30" s="8" t="inlineStr">
        <is>
          <t>Ricavo</t>
        </is>
      </c>
      <c r="C30" s="8" t="inlineStr">
        <is>
          <t>Condominio Aurora</t>
        </is>
      </c>
      <c r="D30" s="8" t="inlineStr">
        <is>
          <t>1/2026</t>
        </is>
      </c>
      <c r="E30" s="22" t="n">
        <v>46135</v>
      </c>
      <c r="F30" s="8" t="inlineStr">
        <is>
          <t>SAL lavori cantiere Via Roma 12</t>
        </is>
      </c>
      <c r="G30" s="9" t="n">
        <v>15600</v>
      </c>
    </row>
    <row r="31">
      <c r="A31" s="8" t="inlineStr">
        <is>
          <t>Via Roma 12</t>
        </is>
      </c>
      <c r="B31" s="8" t="inlineStr">
        <is>
          <t>Costo</t>
        </is>
      </c>
      <c r="C31" s="8" t="inlineStr">
        <is>
          <t>Calcestruzzi del Sud Spa</t>
        </is>
      </c>
      <c r="D31" s="8" t="inlineStr">
        <is>
          <t>159/2026</t>
        </is>
      </c>
      <c r="E31" s="22" t="n">
        <v>46135</v>
      </c>
      <c r="F31" s="8" t="inlineStr">
        <is>
          <t>Fornitura calcestruzzo C25/30 - cantiere Via Roma 12</t>
        </is>
      </c>
      <c r="G31" s="9" t="n">
        <v>2447.86</v>
      </c>
    </row>
    <row r="32">
      <c r="A32" s="8" t="inlineStr">
        <is>
          <t>Via Roma 12</t>
        </is>
      </c>
      <c r="B32" s="8" t="inlineStr">
        <is>
          <t>Ricavo</t>
        </is>
      </c>
      <c r="C32" s="8" t="inlineStr">
        <is>
          <t>Condominio Aurora</t>
        </is>
      </c>
      <c r="D32" s="8" t="inlineStr">
        <is>
          <t>4/2026</t>
        </is>
      </c>
      <c r="E32" s="22" t="n">
        <v>46165</v>
      </c>
      <c r="F32" s="8" t="inlineStr">
        <is>
          <t>SAL lavori cantiere Via Roma 12</t>
        </is>
      </c>
      <c r="G32" s="9" t="n">
        <v>12000</v>
      </c>
    </row>
    <row r="33">
      <c r="A33" s="8" t="inlineStr">
        <is>
          <t>Via Roma 12</t>
        </is>
      </c>
      <c r="B33" s="8" t="inlineStr">
        <is>
          <t>Ricavo</t>
        </is>
      </c>
      <c r="C33" s="8" t="inlineStr">
        <is>
          <t>Condominio Aurora</t>
        </is>
      </c>
      <c r="D33" s="8" t="inlineStr">
        <is>
          <t>7/2026</t>
        </is>
      </c>
      <c r="E33" s="22" t="n">
        <v>46195</v>
      </c>
      <c r="F33" s="8" t="inlineStr">
        <is>
          <t>SAL lavori cantiere Via Roma 12</t>
        </is>
      </c>
      <c r="G33" s="9" t="n">
        <v>21000</v>
      </c>
    </row>
    <row r="34">
      <c r="A34" s="8" t="inlineStr">
        <is>
          <t>Via Roma 12</t>
        </is>
      </c>
      <c r="B34" s="8" t="inlineStr">
        <is>
          <t>Costo</t>
        </is>
      </c>
      <c r="C34" s="8" t="inlineStr">
        <is>
          <t>Noleggi Puglia Srl</t>
        </is>
      </c>
      <c r="D34" s="8" t="inlineStr">
        <is>
          <t>531/2026</t>
        </is>
      </c>
      <c r="E34" s="22" t="n">
        <v>46195</v>
      </c>
      <c r="F34" s="8" t="inlineStr">
        <is>
          <t>Noleggio escavatore - cantiere Via Roma 12</t>
        </is>
      </c>
      <c r="G34" s="9" t="n">
        <v>5626.31</v>
      </c>
    </row>
    <row r="35">
      <c r="A35" s="8" t="inlineStr">
        <is>
          <t>Via Roma 12</t>
        </is>
      </c>
      <c r="B35" s="8" t="inlineStr">
        <is>
          <t>Ricavo</t>
        </is>
      </c>
      <c r="C35" s="8" t="inlineStr">
        <is>
          <t>Condominio Aurora</t>
        </is>
      </c>
      <c r="D35" s="8" t="inlineStr">
        <is>
          <t>10/2026</t>
        </is>
      </c>
      <c r="E35" s="22" t="n">
        <v>46225</v>
      </c>
      <c r="F35" s="8" t="inlineStr">
        <is>
          <t>SAL lavori cantiere Via Roma 12</t>
        </is>
      </c>
      <c r="G35" s="9" t="n">
        <v>9800</v>
      </c>
    </row>
    <row r="36">
      <c r="A36" s="8" t="inlineStr">
        <is>
          <t>Via Roma 12</t>
        </is>
      </c>
      <c r="B36" s="8" t="inlineStr">
        <is>
          <t>Ricavo</t>
        </is>
      </c>
      <c r="C36" s="8" t="inlineStr">
        <is>
          <t>Condominio Aurora</t>
        </is>
      </c>
      <c r="D36" s="8" t="inlineStr">
        <is>
          <t>13/2026</t>
        </is>
      </c>
      <c r="E36" s="22" t="n">
        <v>46255</v>
      </c>
      <c r="F36" s="8" t="inlineStr">
        <is>
          <t>SAL lavori cantiere Via Roma 12</t>
        </is>
      </c>
      <c r="G36" s="9" t="n">
        <v>12000</v>
      </c>
    </row>
    <row r="37">
      <c r="A37" s="8" t="inlineStr">
        <is>
          <t>Via Roma 12</t>
        </is>
      </c>
      <c r="B37" s="8" t="inlineStr">
        <is>
          <t>Costo</t>
        </is>
      </c>
      <c r="C37" s="8" t="inlineStr">
        <is>
          <t>Calcestruzzi del Sud Spa</t>
        </is>
      </c>
      <c r="D37" s="8" t="inlineStr">
        <is>
          <t>104/2026</t>
        </is>
      </c>
      <c r="E37" s="22" t="n">
        <v>46255</v>
      </c>
      <c r="F37" s="8" t="inlineStr">
        <is>
          <t>Fornitura calcestruzzo C25/30 - cantiere Via Roma 12</t>
        </is>
      </c>
      <c r="G37" s="9" t="n">
        <v>1871.38</v>
      </c>
    </row>
    <row r="38">
      <c r="A38" s="8" t="inlineStr">
        <is>
          <t>Via Roma 12</t>
        </is>
      </c>
      <c r="B38" s="8" t="inlineStr">
        <is>
          <t>Costo</t>
        </is>
      </c>
      <c r="C38" s="8" t="inlineStr">
        <is>
          <t>Ferramenta Bianchi Snc</t>
        </is>
      </c>
      <c r="D38" s="8" t="inlineStr">
        <is>
          <t>627/2026</t>
        </is>
      </c>
      <c r="E38" s="22" t="n">
        <v>46255</v>
      </c>
      <c r="F38" s="8" t="inlineStr">
        <is>
          <t>Materiale di ferramenta - cantiere Via Roma 12</t>
        </is>
      </c>
      <c r="G38" s="9" t="n">
        <v>4266.76</v>
      </c>
    </row>
    <row r="39">
      <c r="A39" s="8" t="inlineStr">
        <is>
          <t>Via Roma 12</t>
        </is>
      </c>
      <c r="B39" s="8" t="inlineStr">
        <is>
          <t>Ricavo</t>
        </is>
      </c>
      <c r="C39" s="8" t="inlineStr">
        <is>
          <t>Condominio Aurora</t>
        </is>
      </c>
      <c r="D39" s="8" t="inlineStr">
        <is>
          <t>16/2026</t>
        </is>
      </c>
      <c r="E39" s="22" t="n">
        <v>46285</v>
      </c>
      <c r="F39" s="8" t="inlineStr">
        <is>
          <t>SAL lavori cantiere Via Roma 12</t>
        </is>
      </c>
      <c r="G39" s="9" t="n">
        <v>15600</v>
      </c>
    </row>
  </sheetData>
  <autoFilter ref="A3:G39"/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0" customWidth="1" min="3" max="3"/>
    <col width="100" customWidth="1" min="4" max="4"/>
  </cols>
  <sheetData>
    <row r="1">
      <c r="A1" s="1" t="inlineStr">
        <is>
          <t>Solleciti pronti da inviare</t>
        </is>
      </c>
    </row>
    <row r="2">
      <c r="A2" s="2" t="inlineStr">
        <is>
          <t>Testo già scritto per ogni cliente con fatture scadute: copialo nella tua email.</t>
        </is>
      </c>
    </row>
    <row r="3" ht="28" customHeight="1">
      <c r="A3" s="18" t="inlineStr">
        <is>
          <t>Cliente</t>
        </is>
      </c>
      <c r="B3" s="18" t="inlineStr">
        <is>
          <t>Totale scaduto</t>
        </is>
      </c>
      <c r="C3" s="18" t="inlineStr">
        <is>
          <t>N. fatture</t>
        </is>
      </c>
      <c r="D3" s="18" t="inlineStr">
        <is>
          <t>Testo del sollecito</t>
        </is>
      </c>
    </row>
    <row r="4" ht="180" customHeight="1">
      <c r="A4" s="8" t="inlineStr">
        <is>
          <t>Immobiliare Levante Srl</t>
        </is>
      </c>
      <c r="B4" s="9" t="n">
        <v>62700</v>
      </c>
      <c r="C4" s="8" t="n">
        <v>5</v>
      </c>
      <c r="D4" s="31" t="inlineStr">
        <is>
          <t>Oggetto: promemoria pagamento fatture
Gentile Immobiliare Levante Srl,
da un controllo amministrativo risultano ancora da saldare:
- fattura n. 2/2026 del 23/04/2026, € 10.780,00, scaduta il 23/05/2026
- fattura n. 5/2026 del 23/05/2026, € 10.780,00, scaduta il 22/06/2026
- fattura n. 8/2026 del 22/06/2026, € 17.160,00, scaduta il 22/07/2026
- fattura n. 11/2026 del 22/07/2026, € 10.780,00, scaduta il 21/08/2026
- fattura n. 14/2026 del 21/08/2026, € 13.200,00, scaduta il 20/09/2026
Totale: € 62.700,00
Vi chiediamo di provvedere al pagamento o di inviarci la contabile se l'avete già effettuato.
Cordiali saluti,
Edil Demo Srl</t>
        </is>
      </c>
    </row>
    <row r="5" ht="138" customHeight="1">
      <c r="A5" s="8" t="inlineStr">
        <is>
          <t>Comune di Monteverde</t>
        </is>
      </c>
      <c r="B5" s="9" t="n">
        <v>21800</v>
      </c>
      <c r="C5" s="8" t="n">
        <v>2</v>
      </c>
      <c r="D5" s="31" t="inlineStr">
        <is>
          <t>Oggetto: promemoria pagamento fatture
Gentile Comune di Monteverde,
da un controllo amministrativo risultano ancora da saldare:
- fattura n. 6/2026 del 23/05/2026, € 12.000,00, scaduta il 22/07/2026
- fattura n. 9/2026 del 22/06/2026, € 9.800,00, scaduta il 21/08/2026
Totale: € 21.800,00
Vi chiediamo di provvedere al pagamento o di inviarci la contabile se l'avete già effettuato.
Cordiali saluti,
Edil Demo Srl</t>
        </is>
      </c>
    </row>
  </sheetData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70" customWidth="1" min="3" max="3"/>
    <col width="26" customWidth="1" min="4" max="4"/>
    <col width="45" customWidth="1" min="5" max="5"/>
    <col width="24" customWidth="1" min="6" max="6"/>
  </cols>
  <sheetData>
    <row r="1">
      <c r="A1" s="1" t="inlineStr">
        <is>
          <t>Movimenti bancari e abbinamenti</t>
        </is>
      </c>
    </row>
    <row r="2">
      <c r="A2" s="2" t="inlineStr">
        <is>
          <t>Gialli: da controllare. Per segnare a mano una fattura come pagata usa pagamenti_manuali.csv.</t>
        </is>
      </c>
    </row>
    <row r="3" ht="28" customHeight="1">
      <c r="A3" s="18" t="inlineStr">
        <is>
          <t>Data</t>
        </is>
      </c>
      <c r="B3" s="18" t="inlineStr">
        <is>
          <t>Importo</t>
        </is>
      </c>
      <c r="C3" s="18" t="inlineStr">
        <is>
          <t>Descrizione</t>
        </is>
      </c>
      <c r="D3" s="18" t="inlineStr">
        <is>
          <t>Esito</t>
        </is>
      </c>
      <c r="E3" s="18" t="inlineStr">
        <is>
          <t>Fattura collegata</t>
        </is>
      </c>
      <c r="F3" s="18" t="inlineStr">
        <is>
          <t>File</t>
        </is>
      </c>
    </row>
    <row r="4">
      <c r="A4" s="32" t="n">
        <v>46315</v>
      </c>
      <c r="B4" s="33" t="n">
        <v>-3180.63</v>
      </c>
      <c r="C4" s="34" t="inlineStr">
        <is>
          <t>PAGAMENTO BONIFICO A NOLEGGI PUGLIA SRL FT 593/2026</t>
        </is>
      </c>
      <c r="D4" s="34" t="inlineStr">
        <is>
          <t>Abbinato</t>
        </is>
      </c>
      <c r="E4" s="34" t="inlineStr">
        <is>
          <t>Noleggi Puglia Srl - fatt. 593/2026</t>
        </is>
      </c>
      <c r="F4" s="34" t="inlineStr">
        <is>
          <t>estratto_conto.csv</t>
        </is>
      </c>
    </row>
    <row r="5">
      <c r="A5" s="32" t="n">
        <v>46315</v>
      </c>
      <c r="B5" s="33" t="n">
        <v>-2146.37</v>
      </c>
      <c r="C5" s="34" t="inlineStr">
        <is>
          <t>PAGAMENTO RIBA A TERMOIDRAULICA RUSSO SRL FT 247/2026</t>
        </is>
      </c>
      <c r="D5" s="34" t="inlineStr">
        <is>
          <t>Abbinato</t>
        </is>
      </c>
      <c r="E5" s="34" t="inlineStr">
        <is>
          <t>Termoidraulica Russo Srl - fatt. 247/2026</t>
        </is>
      </c>
      <c r="F5" s="34" t="inlineStr">
        <is>
          <t>estratto_conto.csv</t>
        </is>
      </c>
    </row>
    <row r="6">
      <c r="A6" s="32" t="n">
        <v>46315</v>
      </c>
      <c r="B6" s="33" t="n">
        <v>-1181.2</v>
      </c>
      <c r="C6" s="34" t="inlineStr">
        <is>
          <t>PAGAMENTO BONIFICO A CALCESTRUZZI DEL SUD SPA FT 472/2026</t>
        </is>
      </c>
      <c r="D6" s="34" t="inlineStr">
        <is>
          <t>Abbinato</t>
        </is>
      </c>
      <c r="E6" s="34" t="inlineStr">
        <is>
          <t>Calcestruzzi del Sud Spa - fatt. 472/2026</t>
        </is>
      </c>
      <c r="F6" s="34" t="inlineStr">
        <is>
          <t>estratto_conto.csv</t>
        </is>
      </c>
    </row>
    <row r="7">
      <c r="A7" s="22" t="n">
        <v>46292</v>
      </c>
      <c r="B7" s="9" t="n">
        <v>-7800</v>
      </c>
      <c r="C7" s="8" t="inlineStr">
        <is>
          <t>STIPENDI DIPENDENTI</t>
        </is>
      </c>
      <c r="D7" s="8" t="inlineStr">
        <is>
          <t>Nessuna fattura corrispondente</t>
        </is>
      </c>
      <c r="E7" s="8" t="inlineStr"/>
      <c r="F7" s="8" t="inlineStr">
        <is>
          <t>estratto_conto.csv</t>
        </is>
      </c>
    </row>
    <row r="8">
      <c r="A8" s="32" t="n">
        <v>46288</v>
      </c>
      <c r="B8" s="33" t="n">
        <v>13200</v>
      </c>
      <c r="C8" s="34" t="inlineStr">
        <is>
          <t>BONIFICO A VOSTRO FAVORE DA CONDOMINIO AURORA SALDO FT 13/2026</t>
        </is>
      </c>
      <c r="D8" s="34" t="inlineStr">
        <is>
          <t>Abbinato</t>
        </is>
      </c>
      <c r="E8" s="34" t="inlineStr">
        <is>
          <t>Condominio Aurora - fatt. 13/2026</t>
        </is>
      </c>
      <c r="F8" s="34" t="inlineStr">
        <is>
          <t>estratto_conto.csv</t>
        </is>
      </c>
    </row>
    <row r="9">
      <c r="A9" s="32" t="n">
        <v>46285</v>
      </c>
      <c r="B9" s="33" t="n">
        <v>-5314.1</v>
      </c>
      <c r="C9" s="34" t="inlineStr">
        <is>
          <t>PAGAMENTO BONIFICO A LATERIZI ADRIATICA SPA FT 467/2026</t>
        </is>
      </c>
      <c r="D9" s="34" t="inlineStr">
        <is>
          <t>Abbinato</t>
        </is>
      </c>
      <c r="E9" s="34" t="inlineStr">
        <is>
          <t>Laterizi Adriatica Spa - fatt. 467/2026</t>
        </is>
      </c>
      <c r="F9" s="34" t="inlineStr">
        <is>
          <t>estratto_conto.csv</t>
        </is>
      </c>
    </row>
    <row r="10">
      <c r="A10" s="32" t="n">
        <v>46285</v>
      </c>
      <c r="B10" s="33" t="n">
        <v>-5205.45</v>
      </c>
      <c r="C10" s="34" t="inlineStr">
        <is>
          <t>PAGAMENTO RIBA A FERRAMENTA BIANCHI SNC FT 627/2026</t>
        </is>
      </c>
      <c r="D10" s="34" t="inlineStr">
        <is>
          <t>Abbinato</t>
        </is>
      </c>
      <c r="E10" s="34" t="inlineStr">
        <is>
          <t>Ferramenta Bianchi Snc - fatt. 627/2026</t>
        </is>
      </c>
      <c r="F10" s="34" t="inlineStr">
        <is>
          <t>estratto_conto.csv</t>
        </is>
      </c>
    </row>
    <row r="11">
      <c r="A11" s="32" t="n">
        <v>46285</v>
      </c>
      <c r="B11" s="33" t="n">
        <v>-2283.08</v>
      </c>
      <c r="C11" s="34" t="inlineStr">
        <is>
          <t>PAGAMENTO BONIFICO A CALCESTRUZZI DEL SUD SPA FT 104/2026</t>
        </is>
      </c>
      <c r="D11" s="34" t="inlineStr">
        <is>
          <t>Abbinato</t>
        </is>
      </c>
      <c r="E11" s="34" t="inlineStr">
        <is>
          <t>Calcestruzzi del Sud Spa - fatt. 104/2026</t>
        </is>
      </c>
      <c r="F11" s="34" t="inlineStr">
        <is>
          <t>estratto_conto.csv</t>
        </is>
      </c>
    </row>
    <row r="12">
      <c r="A12" s="32" t="n">
        <v>46285</v>
      </c>
      <c r="B12" s="33" t="n">
        <v>-1636.11</v>
      </c>
      <c r="C12" s="34" t="inlineStr">
        <is>
          <t>PAGAMENTO BONIFICO A CALCESTRUZZI DEL SUD SPA FT 219/2026</t>
        </is>
      </c>
      <c r="D12" s="34" t="inlineStr">
        <is>
          <t>Abbinato</t>
        </is>
      </c>
      <c r="E12" s="34" t="inlineStr">
        <is>
          <t>Calcestruzzi del Sud Spa - fatt. 219/2026</t>
        </is>
      </c>
      <c r="F12" s="34" t="inlineStr">
        <is>
          <t>estratto_conto.csv</t>
        </is>
      </c>
    </row>
    <row r="13">
      <c r="A13" s="32" t="n">
        <v>46285</v>
      </c>
      <c r="B13" s="33" t="n">
        <v>-851.26</v>
      </c>
      <c r="C13" s="34" t="inlineStr">
        <is>
          <t>PAGAMENTO RIBA A TERMOIDRAULICA RUSSO SRL FT 559/2026</t>
        </is>
      </c>
      <c r="D13" s="34" t="inlineStr">
        <is>
          <t>Abbinato</t>
        </is>
      </c>
      <c r="E13" s="34" t="inlineStr">
        <is>
          <t>Termoidraulica Russo Srl - fatt. 559/2026</t>
        </is>
      </c>
      <c r="F13" s="34" t="inlineStr">
        <is>
          <t>estratto_conto.csv</t>
        </is>
      </c>
    </row>
    <row r="14">
      <c r="A14" s="32" t="n">
        <v>46285</v>
      </c>
      <c r="B14" s="33" t="n">
        <v>15600</v>
      </c>
      <c r="C14" s="34" t="inlineStr">
        <is>
          <t>BONIFICO A VOSTRO FAVORE DA COMUNE DI MONTEVERDE SALDO FT 12/2026</t>
        </is>
      </c>
      <c r="D14" s="34" t="inlineStr">
        <is>
          <t>Abbinato</t>
        </is>
      </c>
      <c r="E14" s="34" t="inlineStr">
        <is>
          <t>Comune di Monteverde - fatt. 12/2026</t>
        </is>
      </c>
      <c r="F14" s="34" t="inlineStr">
        <is>
          <t>estratto_conto.csv</t>
        </is>
      </c>
    </row>
    <row r="15">
      <c r="A15" s="22" t="n">
        <v>46281</v>
      </c>
      <c r="B15" s="9" t="n">
        <v>-2350</v>
      </c>
      <c r="C15" s="8" t="inlineStr">
        <is>
          <t>PAGAMENTO F24</t>
        </is>
      </c>
      <c r="D15" s="8" t="inlineStr">
        <is>
          <t>Nessuna fattura corrispondente</t>
        </is>
      </c>
      <c r="E15" s="8" t="inlineStr"/>
      <c r="F15" s="8" t="inlineStr">
        <is>
          <t>estratto_conto.csv</t>
        </is>
      </c>
    </row>
    <row r="16">
      <c r="A16" s="32" t="n">
        <v>46265</v>
      </c>
      <c r="B16" s="33" t="n">
        <v>10780</v>
      </c>
      <c r="C16" s="34" t="inlineStr">
        <is>
          <t>BONIFICO A VOSTRO FAVORE DA CONDOMINIO AURORA SALDO FT 10/2026</t>
        </is>
      </c>
      <c r="D16" s="34" t="inlineStr">
        <is>
          <t>Abbinato</t>
        </is>
      </c>
      <c r="E16" s="34" t="inlineStr">
        <is>
          <t>Condominio Aurora - fatt. 10/2026</t>
        </is>
      </c>
      <c r="F16" s="34" t="inlineStr">
        <is>
          <t>estratto_conto.csv</t>
        </is>
      </c>
    </row>
    <row r="17">
      <c r="A17" s="22" t="n">
        <v>46261</v>
      </c>
      <c r="B17" s="9" t="n">
        <v>-7800</v>
      </c>
      <c r="C17" s="8" t="inlineStr">
        <is>
          <t>STIPENDI DIPENDENTI</t>
        </is>
      </c>
      <c r="D17" s="8" t="inlineStr">
        <is>
          <t>Nessuna fattura corrispondente</t>
        </is>
      </c>
      <c r="E17" s="8" t="inlineStr"/>
      <c r="F17" s="8" t="inlineStr">
        <is>
          <t>estratto_conto.csv</t>
        </is>
      </c>
    </row>
    <row r="18">
      <c r="A18" s="32" t="n">
        <v>46255</v>
      </c>
      <c r="B18" s="33" t="n">
        <v>-2304.69</v>
      </c>
      <c r="C18" s="34" t="inlineStr">
        <is>
          <t>PAGAMENTO RIBA A TERMOIDRAULICA RUSSO SRL FT 458/2026</t>
        </is>
      </c>
      <c r="D18" s="34" t="inlineStr">
        <is>
          <t>Abbinato</t>
        </is>
      </c>
      <c r="E18" s="34" t="inlineStr">
        <is>
          <t>Termoidraulica Russo Srl - fatt. 458/2026</t>
        </is>
      </c>
      <c r="F18" s="34" t="inlineStr">
        <is>
          <t>estratto_conto.csv</t>
        </is>
      </c>
    </row>
    <row r="19">
      <c r="A19" s="22" t="n">
        <v>46250</v>
      </c>
      <c r="B19" s="9" t="n">
        <v>-2350</v>
      </c>
      <c r="C19" s="8" t="inlineStr">
        <is>
          <t>PAGAMENTO F24</t>
        </is>
      </c>
      <c r="D19" s="8" t="inlineStr">
        <is>
          <t>Nessuna fattura corrispondente</t>
        </is>
      </c>
      <c r="E19" s="8" t="inlineStr"/>
      <c r="F19" s="8" t="inlineStr">
        <is>
          <t>estratto_conto.csv</t>
        </is>
      </c>
    </row>
    <row r="20">
      <c r="A20" s="32" t="n">
        <v>46250</v>
      </c>
      <c r="B20" s="33" t="n">
        <v>23100</v>
      </c>
      <c r="C20" s="34" t="inlineStr">
        <is>
          <t>BONIFICO A VOSTRO FAVORE DA CONDOMINIO AURORA SALDO FT 7/2026</t>
        </is>
      </c>
      <c r="D20" s="34" t="inlineStr">
        <is>
          <t>Abbinato</t>
        </is>
      </c>
      <c r="E20" s="34" t="inlineStr">
        <is>
          <t>Condominio Aurora - fatt. 7/2026</t>
        </is>
      </c>
      <c r="F20" s="34" t="inlineStr">
        <is>
          <t>estratto_conto.csv</t>
        </is>
      </c>
    </row>
    <row r="21">
      <c r="A21" s="22" t="n">
        <v>46230</v>
      </c>
      <c r="B21" s="9" t="n">
        <v>-7800</v>
      </c>
      <c r="C21" s="8" t="inlineStr">
        <is>
          <t>STIPENDI DIPENDENTI</t>
        </is>
      </c>
      <c r="D21" s="8" t="inlineStr">
        <is>
          <t>Nessuna fattura corrispondente</t>
        </is>
      </c>
      <c r="E21" s="8" t="inlineStr"/>
      <c r="F21" s="8" t="inlineStr">
        <is>
          <t>estratto_conto.csv</t>
        </is>
      </c>
    </row>
    <row r="22">
      <c r="A22" s="32" t="n">
        <v>46225</v>
      </c>
      <c r="B22" s="33" t="n">
        <v>-6864.1</v>
      </c>
      <c r="C22" s="34" t="inlineStr">
        <is>
          <t>PAGAMENTO BONIFICO A NOLEGGI PUGLIA SRL FT 531/2026</t>
        </is>
      </c>
      <c r="D22" s="34" t="inlineStr">
        <is>
          <t>Abbinato</t>
        </is>
      </c>
      <c r="E22" s="34" t="inlineStr">
        <is>
          <t>Noleggi Puglia Srl - fatt. 531/2026</t>
        </is>
      </c>
      <c r="F22" s="34" t="inlineStr">
        <is>
          <t>estratto_conto.csv</t>
        </is>
      </c>
    </row>
    <row r="23">
      <c r="A23" s="32" t="n">
        <v>46225</v>
      </c>
      <c r="B23" s="33" t="n">
        <v>-5471.57</v>
      </c>
      <c r="C23" s="34" t="inlineStr">
        <is>
          <t>PAGAMENTO RIBA A FERRAMENTA BIANCHI SNC FT 394/2026</t>
        </is>
      </c>
      <c r="D23" s="34" t="inlineStr">
        <is>
          <t>Abbinato</t>
        </is>
      </c>
      <c r="E23" s="34" t="inlineStr">
        <is>
          <t>Ferramenta Bianchi Snc - fatt. 394/2026</t>
        </is>
      </c>
      <c r="F23" s="34" t="inlineStr">
        <is>
          <t>estratto_conto.csv</t>
        </is>
      </c>
    </row>
    <row r="24">
      <c r="A24" s="32" t="n">
        <v>46225</v>
      </c>
      <c r="B24" s="33" t="n">
        <v>-5250.2</v>
      </c>
      <c r="C24" s="34" t="inlineStr">
        <is>
          <t>PAGAMENTO BONIFICO A LATERIZI ADRIATICA SPA FT 166/2026</t>
        </is>
      </c>
      <c r="D24" s="34" t="inlineStr">
        <is>
          <t>Abbinato</t>
        </is>
      </c>
      <c r="E24" s="34" t="inlineStr">
        <is>
          <t>Laterizi Adriatica Spa - fatt. 166/2026</t>
        </is>
      </c>
      <c r="F24" s="34" t="inlineStr">
        <is>
          <t>estratto_conto.csv</t>
        </is>
      </c>
    </row>
    <row r="25">
      <c r="A25" s="32" t="n">
        <v>46225</v>
      </c>
      <c r="B25" s="33" t="n">
        <v>-2536.01</v>
      </c>
      <c r="C25" s="34" t="inlineStr">
        <is>
          <t>PAGAMENTO BONIFICO A CALCESTRUZZI DEL SUD SPA FT 913/2026</t>
        </is>
      </c>
      <c r="D25" s="34" t="inlineStr">
        <is>
          <t>Abbinato</t>
        </is>
      </c>
      <c r="E25" s="34" t="inlineStr">
        <is>
          <t>Calcestruzzi del Sud Spa - fatt. 913/2026</t>
        </is>
      </c>
      <c r="F25" s="34" t="inlineStr">
        <is>
          <t>estratto_conto.csv</t>
        </is>
      </c>
    </row>
    <row r="26">
      <c r="A26" s="22" t="n">
        <v>46219</v>
      </c>
      <c r="B26" s="9" t="n">
        <v>-2350</v>
      </c>
      <c r="C26" s="8" t="inlineStr">
        <is>
          <t>PAGAMENTO F24</t>
        </is>
      </c>
      <c r="D26" s="8" t="inlineStr">
        <is>
          <t>Nessuna fattura corrispondente</t>
        </is>
      </c>
      <c r="E26" s="8" t="inlineStr"/>
      <c r="F26" s="8" t="inlineStr">
        <is>
          <t>estratto_conto.csv</t>
        </is>
      </c>
    </row>
    <row r="27">
      <c r="A27" s="32" t="n">
        <v>46205</v>
      </c>
      <c r="B27" s="33" t="n">
        <v>13200</v>
      </c>
      <c r="C27" s="34" t="inlineStr">
        <is>
          <t>BONIFICO A VOSTRO FAVORE DA CONDOMINIO AURORA SALDO FT 4/2026</t>
        </is>
      </c>
      <c r="D27" s="34" t="inlineStr">
        <is>
          <t>Abbinato</t>
        </is>
      </c>
      <c r="E27" s="34" t="inlineStr">
        <is>
          <t>Condominio Aurora - fatt. 4/2026</t>
        </is>
      </c>
      <c r="F27" s="34" t="inlineStr">
        <is>
          <t>estratto_conto.csv</t>
        </is>
      </c>
    </row>
    <row r="28">
      <c r="A28" s="22" t="n">
        <v>46200</v>
      </c>
      <c r="B28" s="9" t="n">
        <v>-7800</v>
      </c>
      <c r="C28" s="8" t="inlineStr">
        <is>
          <t>STIPENDI DIPENDENTI</t>
        </is>
      </c>
      <c r="D28" s="8" t="inlineStr">
        <is>
          <t>Nessuna fattura corrispondente</t>
        </is>
      </c>
      <c r="E28" s="8" t="inlineStr"/>
      <c r="F28" s="8" t="inlineStr">
        <is>
          <t>estratto_conto.csv</t>
        </is>
      </c>
    </row>
    <row r="29">
      <c r="A29" s="32" t="n">
        <v>46195</v>
      </c>
      <c r="B29" s="33" t="n">
        <v>-1722.73</v>
      </c>
      <c r="C29" s="34" t="inlineStr">
        <is>
          <t>PAGAMENTO RIBA A FERRAMENTA BIANCHI SNC FT 695/2026</t>
        </is>
      </c>
      <c r="D29" s="34" t="inlineStr">
        <is>
          <t>Abbinato</t>
        </is>
      </c>
      <c r="E29" s="34" t="inlineStr">
        <is>
          <t>Ferramenta Bianchi Snc - fatt. 695/2026</t>
        </is>
      </c>
      <c r="F29" s="34" t="inlineStr">
        <is>
          <t>estratto_conto.csv</t>
        </is>
      </c>
    </row>
    <row r="30">
      <c r="A30" s="32" t="n">
        <v>46195</v>
      </c>
      <c r="B30" s="33" t="n">
        <v>8500</v>
      </c>
      <c r="C30" s="34" t="inlineStr">
        <is>
          <t>BONIFICO A VOSTRO FAVORE DA COMUNE DI MONTEVERDE SALDO FT 3/2026</t>
        </is>
      </c>
      <c r="D30" s="34" t="inlineStr">
        <is>
          <t>Abbinato</t>
        </is>
      </c>
      <c r="E30" s="34" t="inlineStr">
        <is>
          <t>Comune di Monteverde - fatt. 3/2026</t>
        </is>
      </c>
      <c r="F30" s="34" t="inlineStr">
        <is>
          <t>estratto_conto.csv</t>
        </is>
      </c>
    </row>
    <row r="31">
      <c r="A31" s="22" t="n">
        <v>46189</v>
      </c>
      <c r="B31" s="9" t="n">
        <v>-2350</v>
      </c>
      <c r="C31" s="8" t="inlineStr">
        <is>
          <t>PAGAMENTO F24</t>
        </is>
      </c>
      <c r="D31" s="8" t="inlineStr">
        <is>
          <t>Nessuna fattura corrispondente</t>
        </is>
      </c>
      <c r="E31" s="8" t="inlineStr"/>
      <c r="F31" s="8" t="inlineStr">
        <is>
          <t>estratto_conto.csv</t>
        </is>
      </c>
    </row>
    <row r="32">
      <c r="A32" s="22" t="n">
        <v>46169</v>
      </c>
      <c r="B32" s="9" t="n">
        <v>-7800</v>
      </c>
      <c r="C32" s="8" t="inlineStr">
        <is>
          <t>STIPENDI DIPENDENTI</t>
        </is>
      </c>
      <c r="D32" s="8" t="inlineStr">
        <is>
          <t>Nessuna fattura corrispondente</t>
        </is>
      </c>
      <c r="E32" s="8" t="inlineStr"/>
      <c r="F32" s="8" t="inlineStr">
        <is>
          <t>estratto_conto.csv</t>
        </is>
      </c>
    </row>
    <row r="33">
      <c r="A33" s="32" t="n">
        <v>46168</v>
      </c>
      <c r="B33" s="33" t="n">
        <v>17160</v>
      </c>
      <c r="C33" s="34" t="inlineStr">
        <is>
          <t>BONIFICO A VOSTRO FAVORE DA CONDOMINIO AURORA SALDO FT 1/2026</t>
        </is>
      </c>
      <c r="D33" s="34" t="inlineStr">
        <is>
          <t>Abbinato</t>
        </is>
      </c>
      <c r="E33" s="34" t="inlineStr">
        <is>
          <t>Condominio Aurora - fatt. 1/2026</t>
        </is>
      </c>
      <c r="F33" s="34" t="inlineStr">
        <is>
          <t>estratto_conto.csv</t>
        </is>
      </c>
    </row>
    <row r="34">
      <c r="A34" s="32" t="n">
        <v>46165</v>
      </c>
      <c r="B34" s="33" t="n">
        <v>-2986.39</v>
      </c>
      <c r="C34" s="34" t="inlineStr">
        <is>
          <t>PAGAMENTO BONIFICO A CALCESTRUZZI DEL SUD SPA FT 159/2026</t>
        </is>
      </c>
      <c r="D34" s="34" t="inlineStr">
        <is>
          <t>Abbinato</t>
        </is>
      </c>
      <c r="E34" s="34" t="inlineStr">
        <is>
          <t>Calcestruzzi del Sud Spa - fatt. 159/2026</t>
        </is>
      </c>
      <c r="F34" s="34" t="inlineStr">
        <is>
          <t>estratto_conto.csv</t>
        </is>
      </c>
    </row>
    <row r="35">
      <c r="A35" s="22" t="n">
        <v>46158</v>
      </c>
      <c r="B35" s="9" t="n">
        <v>-2350</v>
      </c>
      <c r="C35" s="8" t="inlineStr">
        <is>
          <t>PAGAMENTO F24</t>
        </is>
      </c>
      <c r="D35" s="8" t="inlineStr">
        <is>
          <t>Nessuna fattura corrispondente</t>
        </is>
      </c>
      <c r="E35" s="8" t="inlineStr"/>
      <c r="F35" s="8" t="inlineStr">
        <is>
          <t>estratto_conto.csv</t>
        </is>
      </c>
    </row>
    <row r="36">
      <c r="A36" s="22" t="n">
        <v>46139</v>
      </c>
      <c r="B36" s="9" t="n">
        <v>-7800</v>
      </c>
      <c r="C36" s="8" t="inlineStr">
        <is>
          <t>STIPENDI DIPENDENTI</t>
        </is>
      </c>
      <c r="D36" s="8" t="inlineStr">
        <is>
          <t>Nessuna fattura corrispondente</t>
        </is>
      </c>
      <c r="E36" s="8" t="inlineStr"/>
      <c r="F36" s="8" t="inlineStr">
        <is>
          <t>estratto_conto.csv</t>
        </is>
      </c>
    </row>
    <row r="37">
      <c r="A37" s="22" t="n">
        <v>46128</v>
      </c>
      <c r="B37" s="9" t="n">
        <v>-2350</v>
      </c>
      <c r="C37" s="8" t="inlineStr">
        <is>
          <t>PAGAMENTO F24</t>
        </is>
      </c>
      <c r="D37" s="8" t="inlineStr">
        <is>
          <t>Nessuna fattura corrispondente</t>
        </is>
      </c>
      <c r="E37" s="8" t="inlineStr"/>
      <c r="F37" s="8" t="inlineStr">
        <is>
          <t>estratto_conto.csv</t>
        </is>
      </c>
    </row>
  </sheetData>
  <autoFilter ref="A3:F37"/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13" customWidth="1" min="3" max="3"/>
    <col width="12" customWidth="1" min="4" max="4"/>
    <col width="34" customWidth="1" min="5" max="5"/>
    <col width="14" customWidth="1" min="6" max="6"/>
    <col width="14" customWidth="1" min="7" max="7"/>
    <col width="12" customWidth="1" min="8" max="8"/>
    <col width="14" customWidth="1" min="9" max="9"/>
    <col width="18" customWidth="1" min="10" max="10"/>
    <col width="30" customWidth="1" min="11" max="11"/>
  </cols>
  <sheetData>
    <row r="1">
      <c r="A1" s="1" t="inlineStr">
        <is>
          <t>Tutte le fatture lette</t>
        </is>
      </c>
    </row>
    <row r="2">
      <c r="A2" s="2" t="inlineStr">
        <is>
          <t>Emesse e ricevute, con lo stato dei pagamenti.</t>
        </is>
      </c>
    </row>
    <row r="3" ht="28" customHeight="1">
      <c r="A3" s="18" t="inlineStr">
        <is>
          <t>Direzione</t>
        </is>
      </c>
      <c r="B3" s="18" t="inlineStr">
        <is>
          <t>Tipo</t>
        </is>
      </c>
      <c r="C3" s="18" t="inlineStr">
        <is>
          <t>Numero</t>
        </is>
      </c>
      <c r="D3" s="18" t="inlineStr">
        <is>
          <t>Data</t>
        </is>
      </c>
      <c r="E3" s="18" t="inlineStr">
        <is>
          <t>Controparte</t>
        </is>
      </c>
      <c r="F3" s="18" t="inlineStr">
        <is>
          <t>P. IVA</t>
        </is>
      </c>
      <c r="G3" s="18" t="inlineStr">
        <is>
          <t>Imponibile</t>
        </is>
      </c>
      <c r="H3" s="18" t="inlineStr">
        <is>
          <t>IVA</t>
        </is>
      </c>
      <c r="I3" s="18" t="inlineStr">
        <is>
          <t>Totale</t>
        </is>
      </c>
      <c r="J3" s="18" t="inlineStr">
        <is>
          <t>Stato pagamento</t>
        </is>
      </c>
      <c r="K3" s="18" t="inlineStr">
        <is>
          <t>File</t>
        </is>
      </c>
    </row>
    <row r="4">
      <c r="A4" s="8" t="inlineStr">
        <is>
          <t>Ricevuta</t>
        </is>
      </c>
      <c r="B4" s="8" t="inlineStr">
        <is>
          <t>TD01 Fattura</t>
        </is>
      </c>
      <c r="C4" s="8" t="inlineStr">
        <is>
          <t>640/2026</t>
        </is>
      </c>
      <c r="D4" s="22" t="n">
        <v>46285</v>
      </c>
      <c r="E4" s="8" t="inlineStr">
        <is>
          <t>Laterizi Adriatica Spa</t>
        </is>
      </c>
      <c r="F4" s="8" t="inlineStr">
        <is>
          <t>77777777777</t>
        </is>
      </c>
      <c r="G4" s="9" t="n">
        <v>529.34</v>
      </c>
      <c r="H4" s="9" t="n">
        <v>116.45</v>
      </c>
      <c r="I4" s="9" t="n">
        <v>645.79</v>
      </c>
      <c r="J4" s="8" t="inlineStr">
        <is>
          <t>Aperta</t>
        </is>
      </c>
      <c r="K4" s="8" t="inlineStr">
        <is>
          <t>IT77777777777_81194.xml</t>
        </is>
      </c>
    </row>
    <row r="5">
      <c r="A5" s="8" t="inlineStr">
        <is>
          <t>Ricevuta</t>
        </is>
      </c>
      <c r="B5" s="8" t="inlineStr">
        <is>
          <t>TD01 Fattura</t>
        </is>
      </c>
      <c r="C5" s="8" t="inlineStr">
        <is>
          <t>585/2026</t>
        </is>
      </c>
      <c r="D5" s="22" t="n">
        <v>46285</v>
      </c>
      <c r="E5" s="8" t="inlineStr">
        <is>
          <t>Noleggi Puglia Srl</t>
        </is>
      </c>
      <c r="F5" s="8" t="inlineStr">
        <is>
          <t>55555555555</t>
        </is>
      </c>
      <c r="G5" s="9" t="n">
        <v>3772.76</v>
      </c>
      <c r="H5" s="9" t="n">
        <v>830.01</v>
      </c>
      <c r="I5" s="9" t="n">
        <v>4602.77</v>
      </c>
      <c r="J5" s="8" t="inlineStr">
        <is>
          <t>Aperta</t>
        </is>
      </c>
      <c r="K5" s="8" t="inlineStr">
        <is>
          <t>IT55555555555_73972.xml</t>
        </is>
      </c>
    </row>
    <row r="6">
      <c r="A6" s="8" t="inlineStr">
        <is>
          <t>Ricevuta</t>
        </is>
      </c>
      <c r="B6" s="8" t="inlineStr">
        <is>
          <t>TD01 Fattura</t>
        </is>
      </c>
      <c r="C6" s="8" t="inlineStr">
        <is>
          <t>472/2026</t>
        </is>
      </c>
      <c r="D6" s="22" t="n">
        <v>46285</v>
      </c>
      <c r="E6" s="8" t="inlineStr">
        <is>
          <t>Calcestruzzi del Sud Spa</t>
        </is>
      </c>
      <c r="F6" s="8" t="inlineStr">
        <is>
          <t>33333333333</t>
        </is>
      </c>
      <c r="G6" s="9" t="n">
        <v>968.2</v>
      </c>
      <c r="H6" s="9" t="n">
        <v>213</v>
      </c>
      <c r="I6" s="9" t="n">
        <v>1181.2</v>
      </c>
      <c r="J6" s="8" t="inlineStr">
        <is>
          <t>Saldata</t>
        </is>
      </c>
      <c r="K6" s="8" t="inlineStr">
        <is>
          <t>IT33333333333_37256.xml.p7m</t>
        </is>
      </c>
    </row>
    <row r="7">
      <c r="A7" s="8" t="inlineStr">
        <is>
          <t>Ricevuta</t>
        </is>
      </c>
      <c r="B7" s="8" t="inlineStr">
        <is>
          <t>TD01 Fattura</t>
        </is>
      </c>
      <c r="C7" s="8" t="inlineStr">
        <is>
          <t>247/2026</t>
        </is>
      </c>
      <c r="D7" s="22" t="n">
        <v>46285</v>
      </c>
      <c r="E7" s="8" t="inlineStr">
        <is>
          <t>Termoidraulica Russo Srl</t>
        </is>
      </c>
      <c r="F7" s="8" t="inlineStr">
        <is>
          <t>66666666666</t>
        </is>
      </c>
      <c r="G7" s="9" t="n">
        <v>2146.37</v>
      </c>
      <c r="H7" s="9" t="n">
        <v>0</v>
      </c>
      <c r="I7" s="9" t="n">
        <v>2146.37</v>
      </c>
      <c r="J7" s="8" t="inlineStr">
        <is>
          <t>Saldata</t>
        </is>
      </c>
      <c r="K7" s="8" t="inlineStr">
        <is>
          <t>IT66666666666_44702.xml</t>
        </is>
      </c>
    </row>
    <row r="8">
      <c r="A8" s="8" t="inlineStr">
        <is>
          <t>Emessa</t>
        </is>
      </c>
      <c r="B8" s="8" t="inlineStr">
        <is>
          <t>TD01 Fattura</t>
        </is>
      </c>
      <c r="C8" s="8" t="inlineStr">
        <is>
          <t>18/2026</t>
        </is>
      </c>
      <c r="D8" s="22" t="n">
        <v>46285</v>
      </c>
      <c r="E8" s="8" t="inlineStr">
        <is>
          <t>Comune di Monteverde</t>
        </is>
      </c>
      <c r="F8" s="8" t="inlineStr">
        <is>
          <t>80001234567</t>
        </is>
      </c>
      <c r="G8" s="9" t="n">
        <v>8500</v>
      </c>
      <c r="H8" s="9" t="n">
        <v>850</v>
      </c>
      <c r="I8" s="9" t="n">
        <v>9350</v>
      </c>
      <c r="J8" s="8" t="inlineStr">
        <is>
          <t>Aperta</t>
        </is>
      </c>
      <c r="K8" s="8" t="inlineStr">
        <is>
          <t>IT01234567890_E0018.xml</t>
        </is>
      </c>
    </row>
    <row r="9">
      <c r="A9" s="8" t="inlineStr">
        <is>
          <t>Emessa</t>
        </is>
      </c>
      <c r="B9" s="8" t="inlineStr">
        <is>
          <t>TD01 Fattura</t>
        </is>
      </c>
      <c r="C9" s="8" t="inlineStr">
        <is>
          <t>17/2026</t>
        </is>
      </c>
      <c r="D9" s="22" t="n">
        <v>46285</v>
      </c>
      <c r="E9" s="8" t="inlineStr">
        <is>
          <t>Immobiliare Levante Srl</t>
        </is>
      </c>
      <c r="F9" s="8" t="inlineStr">
        <is>
          <t>22222222222</t>
        </is>
      </c>
      <c r="G9" s="9" t="n">
        <v>8500</v>
      </c>
      <c r="H9" s="9" t="n">
        <v>850</v>
      </c>
      <c r="I9" s="9" t="n">
        <v>9350</v>
      </c>
      <c r="J9" s="8" t="inlineStr">
        <is>
          <t>Aperta</t>
        </is>
      </c>
      <c r="K9" s="8" t="inlineStr">
        <is>
          <t>IT01234567890_E0017.xml</t>
        </is>
      </c>
    </row>
    <row r="10">
      <c r="A10" s="8" t="inlineStr">
        <is>
          <t>Emessa</t>
        </is>
      </c>
      <c r="B10" s="8" t="inlineStr">
        <is>
          <t>TD01 Fattura</t>
        </is>
      </c>
      <c r="C10" s="8" t="inlineStr">
        <is>
          <t>16/2026</t>
        </is>
      </c>
      <c r="D10" s="22" t="n">
        <v>46285</v>
      </c>
      <c r="E10" s="8" t="inlineStr">
        <is>
          <t>Condominio Aurora</t>
        </is>
      </c>
      <c r="F10" s="8" t="inlineStr">
        <is>
          <t>11111111111</t>
        </is>
      </c>
      <c r="G10" s="9" t="n">
        <v>15600</v>
      </c>
      <c r="H10" s="9" t="n">
        <v>1560</v>
      </c>
      <c r="I10" s="9" t="n">
        <v>17160</v>
      </c>
      <c r="J10" s="8" t="inlineStr">
        <is>
          <t>Aperta</t>
        </is>
      </c>
      <c r="K10" s="8" t="inlineStr">
        <is>
          <t>IT01234567890_E0016.xml</t>
        </is>
      </c>
    </row>
    <row r="11">
      <c r="A11" s="8" t="inlineStr">
        <is>
          <t>Ricevuta</t>
        </is>
      </c>
      <c r="B11" s="8" t="inlineStr">
        <is>
          <t>TD01 Fattura</t>
        </is>
      </c>
      <c r="C11" s="8" t="inlineStr">
        <is>
          <t>627/2026</t>
        </is>
      </c>
      <c r="D11" s="22" t="n">
        <v>46255</v>
      </c>
      <c r="E11" s="8" t="inlineStr">
        <is>
          <t>Ferramenta Bianchi Snc</t>
        </is>
      </c>
      <c r="F11" s="8" t="inlineStr">
        <is>
          <t>44444444444</t>
        </is>
      </c>
      <c r="G11" s="9" t="n">
        <v>4266.76</v>
      </c>
      <c r="H11" s="9" t="n">
        <v>938.6900000000001</v>
      </c>
      <c r="I11" s="9" t="n">
        <v>5205.45</v>
      </c>
      <c r="J11" s="8" t="inlineStr">
        <is>
          <t>Saldata</t>
        </is>
      </c>
      <c r="K11" s="8" t="inlineStr">
        <is>
          <t>IT44444444444_99204.xml</t>
        </is>
      </c>
    </row>
    <row r="12">
      <c r="A12" s="8" t="inlineStr">
        <is>
          <t>Ricevuta</t>
        </is>
      </c>
      <c r="B12" s="8" t="inlineStr">
        <is>
          <t>TD01 Fattura</t>
        </is>
      </c>
      <c r="C12" s="8" t="inlineStr">
        <is>
          <t>593/2026</t>
        </is>
      </c>
      <c r="D12" s="22" t="n">
        <v>46255</v>
      </c>
      <c r="E12" s="8" t="inlineStr">
        <is>
          <t>Noleggi Puglia Srl</t>
        </is>
      </c>
      <c r="F12" s="8" t="inlineStr">
        <is>
          <t>55555555555</t>
        </is>
      </c>
      <c r="G12" s="9" t="n">
        <v>2607.07</v>
      </c>
      <c r="H12" s="9" t="n">
        <v>573.5599999999999</v>
      </c>
      <c r="I12" s="9" t="n">
        <v>3180.63</v>
      </c>
      <c r="J12" s="8" t="inlineStr">
        <is>
          <t>Saldata</t>
        </is>
      </c>
      <c r="K12" s="8" t="inlineStr">
        <is>
          <t>IT55555555555_34983.xml</t>
        </is>
      </c>
    </row>
    <row r="13">
      <c r="A13" s="8" t="inlineStr">
        <is>
          <t>Emessa</t>
        </is>
      </c>
      <c r="B13" s="8" t="inlineStr">
        <is>
          <t>TD01 Fattura</t>
        </is>
      </c>
      <c r="C13" s="8" t="inlineStr">
        <is>
          <t>15/2026</t>
        </is>
      </c>
      <c r="D13" s="22" t="n">
        <v>46255</v>
      </c>
      <c r="E13" s="8" t="inlineStr">
        <is>
          <t>Comune di Monteverde</t>
        </is>
      </c>
      <c r="F13" s="8" t="inlineStr">
        <is>
          <t>80001234567</t>
        </is>
      </c>
      <c r="G13" s="9" t="n">
        <v>8500</v>
      </c>
      <c r="H13" s="9" t="n">
        <v>850</v>
      </c>
      <c r="I13" s="9" t="n">
        <v>9350</v>
      </c>
      <c r="J13" s="8" t="inlineStr">
        <is>
          <t>Aperta</t>
        </is>
      </c>
      <c r="K13" s="8" t="inlineStr">
        <is>
          <t>IT01234567890_E0015.xml</t>
        </is>
      </c>
    </row>
    <row r="14">
      <c r="A14" s="8" t="inlineStr">
        <is>
          <t>Emessa</t>
        </is>
      </c>
      <c r="B14" s="8" t="inlineStr">
        <is>
          <t>TD01 Fattura</t>
        </is>
      </c>
      <c r="C14" s="8" t="inlineStr">
        <is>
          <t>14/2026</t>
        </is>
      </c>
      <c r="D14" s="22" t="n">
        <v>46255</v>
      </c>
      <c r="E14" s="8" t="inlineStr">
        <is>
          <t>Immobiliare Levante Srl</t>
        </is>
      </c>
      <c r="F14" s="8" t="inlineStr">
        <is>
          <t>22222222222</t>
        </is>
      </c>
      <c r="G14" s="9" t="n">
        <v>12000</v>
      </c>
      <c r="H14" s="9" t="n">
        <v>1200</v>
      </c>
      <c r="I14" s="9" t="n">
        <v>13200</v>
      </c>
      <c r="J14" s="8" t="inlineStr">
        <is>
          <t>Aperta</t>
        </is>
      </c>
      <c r="K14" s="8" t="inlineStr">
        <is>
          <t>IT01234567890_E0014.xml</t>
        </is>
      </c>
    </row>
    <row r="15">
      <c r="A15" s="8" t="inlineStr">
        <is>
          <t>Emessa</t>
        </is>
      </c>
      <c r="B15" s="8" t="inlineStr">
        <is>
          <t>TD01 Fattura</t>
        </is>
      </c>
      <c r="C15" s="8" t="inlineStr">
        <is>
          <t>13/2026</t>
        </is>
      </c>
      <c r="D15" s="22" t="n">
        <v>46255</v>
      </c>
      <c r="E15" s="8" t="inlineStr">
        <is>
          <t>Condominio Aurora</t>
        </is>
      </c>
      <c r="F15" s="8" t="inlineStr">
        <is>
          <t>11111111111</t>
        </is>
      </c>
      <c r="G15" s="9" t="n">
        <v>12000</v>
      </c>
      <c r="H15" s="9" t="n">
        <v>1200</v>
      </c>
      <c r="I15" s="9" t="n">
        <v>13200</v>
      </c>
      <c r="J15" s="8" t="inlineStr">
        <is>
          <t>Saldata</t>
        </is>
      </c>
      <c r="K15" s="8" t="inlineStr">
        <is>
          <t>IT01234567890_E0013.xml</t>
        </is>
      </c>
    </row>
    <row r="16">
      <c r="A16" s="8" t="inlineStr">
        <is>
          <t>Ricevuta</t>
        </is>
      </c>
      <c r="B16" s="8" t="inlineStr">
        <is>
          <t>TD01 Fattura</t>
        </is>
      </c>
      <c r="C16" s="8" t="inlineStr">
        <is>
          <t>104/2026</t>
        </is>
      </c>
      <c r="D16" s="22" t="n">
        <v>46255</v>
      </c>
      <c r="E16" s="8" t="inlineStr">
        <is>
          <t>Calcestruzzi del Sud Spa</t>
        </is>
      </c>
      <c r="F16" s="8" t="inlineStr">
        <is>
          <t>33333333333</t>
        </is>
      </c>
      <c r="G16" s="9" t="n">
        <v>1871.38</v>
      </c>
      <c r="H16" s="9" t="n">
        <v>411.7</v>
      </c>
      <c r="I16" s="9" t="n">
        <v>2283.08</v>
      </c>
      <c r="J16" s="8" t="inlineStr">
        <is>
          <t>Saldata</t>
        </is>
      </c>
      <c r="K16" s="8" t="inlineStr">
        <is>
          <t>IT33333333333_80069.xml.p7m</t>
        </is>
      </c>
    </row>
    <row r="17">
      <c r="A17" s="8" t="inlineStr">
        <is>
          <t>Ricevuta</t>
        </is>
      </c>
      <c r="B17" s="8" t="inlineStr">
        <is>
          <t>TD01 Fattura</t>
        </is>
      </c>
      <c r="C17" s="8" t="inlineStr">
        <is>
          <t>559/2026</t>
        </is>
      </c>
      <c r="D17" s="22" t="n">
        <v>46225</v>
      </c>
      <c r="E17" s="8" t="inlineStr">
        <is>
          <t>Termoidraulica Russo Srl</t>
        </is>
      </c>
      <c r="F17" s="8" t="inlineStr">
        <is>
          <t>66666666666</t>
        </is>
      </c>
      <c r="G17" s="9" t="n">
        <v>851.26</v>
      </c>
      <c r="H17" s="9" t="n">
        <v>0</v>
      </c>
      <c r="I17" s="9" t="n">
        <v>851.26</v>
      </c>
      <c r="J17" s="8" t="inlineStr">
        <is>
          <t>Saldata</t>
        </is>
      </c>
      <c r="K17" s="8" t="inlineStr">
        <is>
          <t>IT66666666666_27947.xml</t>
        </is>
      </c>
    </row>
    <row r="18">
      <c r="A18" s="8" t="inlineStr">
        <is>
          <t>Ricevuta</t>
        </is>
      </c>
      <c r="B18" s="8" t="inlineStr">
        <is>
          <t>TD01 Fattura</t>
        </is>
      </c>
      <c r="C18" s="8" t="inlineStr">
        <is>
          <t>467/2026</t>
        </is>
      </c>
      <c r="D18" s="22" t="n">
        <v>46225</v>
      </c>
      <c r="E18" s="8" t="inlineStr">
        <is>
          <t>Laterizi Adriatica Spa</t>
        </is>
      </c>
      <c r="F18" s="8" t="inlineStr">
        <is>
          <t>77777777777</t>
        </is>
      </c>
      <c r="G18" s="9" t="n">
        <v>4355.82</v>
      </c>
      <c r="H18" s="9" t="n">
        <v>958.28</v>
      </c>
      <c r="I18" s="9" t="n">
        <v>5314.1</v>
      </c>
      <c r="J18" s="8" t="inlineStr">
        <is>
          <t>Saldata</t>
        </is>
      </c>
      <c r="K18" s="8" t="inlineStr">
        <is>
          <t>IT77777777777_29781.xml</t>
        </is>
      </c>
    </row>
    <row r="19">
      <c r="A19" s="8" t="inlineStr">
        <is>
          <t>Ricevuta</t>
        </is>
      </c>
      <c r="B19" s="8" t="inlineStr">
        <is>
          <t>TD01 Fattura</t>
        </is>
      </c>
      <c r="C19" s="8" t="inlineStr">
        <is>
          <t>219/2026</t>
        </is>
      </c>
      <c r="D19" s="22" t="n">
        <v>46225</v>
      </c>
      <c r="E19" s="8" t="inlineStr">
        <is>
          <t>Calcestruzzi del Sud Spa</t>
        </is>
      </c>
      <c r="F19" s="8" t="inlineStr">
        <is>
          <t>33333333333</t>
        </is>
      </c>
      <c r="G19" s="9" t="n">
        <v>1341.07</v>
      </c>
      <c r="H19" s="9" t="n">
        <v>295.04</v>
      </c>
      <c r="I19" s="9" t="n">
        <v>1636.11</v>
      </c>
      <c r="J19" s="8" t="inlineStr">
        <is>
          <t>Saldata</t>
        </is>
      </c>
      <c r="K19" s="8" t="inlineStr">
        <is>
          <t>IT33333333333_38600.xml.p7m</t>
        </is>
      </c>
    </row>
    <row r="20">
      <c r="A20" s="8" t="inlineStr">
        <is>
          <t>Emessa</t>
        </is>
      </c>
      <c r="B20" s="8" t="inlineStr">
        <is>
          <t>TD01 Fattura</t>
        </is>
      </c>
      <c r="C20" s="8" t="inlineStr">
        <is>
          <t>12/2026</t>
        </is>
      </c>
      <c r="D20" s="22" t="n">
        <v>46225</v>
      </c>
      <c r="E20" s="8" t="inlineStr">
        <is>
          <t>Comune di Monteverde</t>
        </is>
      </c>
      <c r="F20" s="8" t="inlineStr">
        <is>
          <t>80001234567</t>
        </is>
      </c>
      <c r="G20" s="9" t="n">
        <v>15600</v>
      </c>
      <c r="H20" s="9" t="n">
        <v>1560</v>
      </c>
      <c r="I20" s="9" t="n">
        <v>17160</v>
      </c>
      <c r="J20" s="8" t="inlineStr">
        <is>
          <t>Saldata</t>
        </is>
      </c>
      <c r="K20" s="8" t="inlineStr">
        <is>
          <t>IT01234567890_E0012.xml</t>
        </is>
      </c>
    </row>
    <row r="21">
      <c r="A21" s="8" t="inlineStr">
        <is>
          <t>Emessa</t>
        </is>
      </c>
      <c r="B21" s="8" t="inlineStr">
        <is>
          <t>TD01 Fattura</t>
        </is>
      </c>
      <c r="C21" s="8" t="inlineStr">
        <is>
          <t>11/2026</t>
        </is>
      </c>
      <c r="D21" s="22" t="n">
        <v>46225</v>
      </c>
      <c r="E21" s="8" t="inlineStr">
        <is>
          <t>Immobiliare Levante Srl</t>
        </is>
      </c>
      <c r="F21" s="8" t="inlineStr">
        <is>
          <t>22222222222</t>
        </is>
      </c>
      <c r="G21" s="9" t="n">
        <v>9800</v>
      </c>
      <c r="H21" s="9" t="n">
        <v>980</v>
      </c>
      <c r="I21" s="9" t="n">
        <v>10780</v>
      </c>
      <c r="J21" s="8" t="inlineStr">
        <is>
          <t>Aperta</t>
        </is>
      </c>
      <c r="K21" s="8" t="inlineStr">
        <is>
          <t>IT01234567890_E0011.xml</t>
        </is>
      </c>
    </row>
    <row r="22">
      <c r="A22" s="8" t="inlineStr">
        <is>
          <t>Emessa</t>
        </is>
      </c>
      <c r="B22" s="8" t="inlineStr">
        <is>
          <t>TD01 Fattura</t>
        </is>
      </c>
      <c r="C22" s="8" t="inlineStr">
        <is>
          <t>10/2026</t>
        </is>
      </c>
      <c r="D22" s="22" t="n">
        <v>46225</v>
      </c>
      <c r="E22" s="8" t="inlineStr">
        <is>
          <t>Condominio Aurora</t>
        </is>
      </c>
      <c r="F22" s="8" t="inlineStr">
        <is>
          <t>11111111111</t>
        </is>
      </c>
      <c r="G22" s="9" t="n">
        <v>9800</v>
      </c>
      <c r="H22" s="9" t="n">
        <v>980</v>
      </c>
      <c r="I22" s="9" t="n">
        <v>10780</v>
      </c>
      <c r="J22" s="8" t="inlineStr">
        <is>
          <t>Saldata</t>
        </is>
      </c>
      <c r="K22" s="8" t="inlineStr">
        <is>
          <t>IT01234567890_E0010.xml</t>
        </is>
      </c>
    </row>
    <row r="23">
      <c r="A23" s="8" t="inlineStr">
        <is>
          <t>Ricevuta</t>
        </is>
      </c>
      <c r="B23" s="8" t="inlineStr">
        <is>
          <t>TD01 Fattura</t>
        </is>
      </c>
      <c r="C23" s="8" t="inlineStr">
        <is>
          <t>913/2026</t>
        </is>
      </c>
      <c r="D23" s="22" t="n">
        <v>46195</v>
      </c>
      <c r="E23" s="8" t="inlineStr">
        <is>
          <t>Calcestruzzi del Sud Spa</t>
        </is>
      </c>
      <c r="F23" s="8" t="inlineStr">
        <is>
          <t>33333333333</t>
        </is>
      </c>
      <c r="G23" s="9" t="n">
        <v>2078.7</v>
      </c>
      <c r="H23" s="9" t="n">
        <v>457.31</v>
      </c>
      <c r="I23" s="9" t="n">
        <v>2536.01</v>
      </c>
      <c r="J23" s="8" t="inlineStr">
        <is>
          <t>Saldata</t>
        </is>
      </c>
      <c r="K23" s="8" t="inlineStr">
        <is>
          <t>IT33333333333_20728.xml.p7m</t>
        </is>
      </c>
    </row>
    <row r="24">
      <c r="A24" s="8" t="inlineStr">
        <is>
          <t>Emessa</t>
        </is>
      </c>
      <c r="B24" s="8" t="inlineStr">
        <is>
          <t>TD01 Fattura</t>
        </is>
      </c>
      <c r="C24" s="8" t="inlineStr">
        <is>
          <t>9/2026</t>
        </is>
      </c>
      <c r="D24" s="22" t="n">
        <v>46195</v>
      </c>
      <c r="E24" s="8" t="inlineStr">
        <is>
          <t>Comune di Monteverde</t>
        </is>
      </c>
      <c r="F24" s="8" t="inlineStr">
        <is>
          <t>80001234567</t>
        </is>
      </c>
      <c r="G24" s="9" t="n">
        <v>9800</v>
      </c>
      <c r="H24" s="9" t="n">
        <v>980</v>
      </c>
      <c r="I24" s="9" t="n">
        <v>10780</v>
      </c>
      <c r="J24" s="8" t="inlineStr">
        <is>
          <t>Aperta</t>
        </is>
      </c>
      <c r="K24" s="8" t="inlineStr">
        <is>
          <t>IT01234567890_E0009.xml</t>
        </is>
      </c>
    </row>
    <row r="25">
      <c r="A25" s="8" t="inlineStr">
        <is>
          <t>Emessa</t>
        </is>
      </c>
      <c r="B25" s="8" t="inlineStr">
        <is>
          <t>TD01 Fattura</t>
        </is>
      </c>
      <c r="C25" s="8" t="inlineStr">
        <is>
          <t>8/2026</t>
        </is>
      </c>
      <c r="D25" s="22" t="n">
        <v>46195</v>
      </c>
      <c r="E25" s="8" t="inlineStr">
        <is>
          <t>Immobiliare Levante Srl</t>
        </is>
      </c>
      <c r="F25" s="8" t="inlineStr">
        <is>
          <t>22222222222</t>
        </is>
      </c>
      <c r="G25" s="9" t="n">
        <v>15600</v>
      </c>
      <c r="H25" s="9" t="n">
        <v>1560</v>
      </c>
      <c r="I25" s="9" t="n">
        <v>17160</v>
      </c>
      <c r="J25" s="8" t="inlineStr">
        <is>
          <t>Aperta</t>
        </is>
      </c>
      <c r="K25" s="8" t="inlineStr">
        <is>
          <t>IT01234567890_E0008.xml</t>
        </is>
      </c>
    </row>
    <row r="26">
      <c r="A26" s="8" t="inlineStr">
        <is>
          <t>Emessa</t>
        </is>
      </c>
      <c r="B26" s="8" t="inlineStr">
        <is>
          <t>TD01 Fattura</t>
        </is>
      </c>
      <c r="C26" s="8" t="inlineStr">
        <is>
          <t>7/2026</t>
        </is>
      </c>
      <c r="D26" s="22" t="n">
        <v>46195</v>
      </c>
      <c r="E26" s="8" t="inlineStr">
        <is>
          <t>Condominio Aurora</t>
        </is>
      </c>
      <c r="F26" s="8" t="inlineStr">
        <is>
          <t>11111111111</t>
        </is>
      </c>
      <c r="G26" s="9" t="n">
        <v>21000</v>
      </c>
      <c r="H26" s="9" t="n">
        <v>2100</v>
      </c>
      <c r="I26" s="9" t="n">
        <v>23100</v>
      </c>
      <c r="J26" s="8" t="inlineStr">
        <is>
          <t>Saldata</t>
        </is>
      </c>
      <c r="K26" s="8" t="inlineStr">
        <is>
          <t>IT01234567890_E0007.xml</t>
        </is>
      </c>
    </row>
    <row r="27">
      <c r="A27" s="8" t="inlineStr">
        <is>
          <t>Ricevuta</t>
        </is>
      </c>
      <c r="B27" s="8" t="inlineStr">
        <is>
          <t>TD01 Fattura</t>
        </is>
      </c>
      <c r="C27" s="8" t="inlineStr">
        <is>
          <t>531/2026</t>
        </is>
      </c>
      <c r="D27" s="22" t="n">
        <v>46195</v>
      </c>
      <c r="E27" s="8" t="inlineStr">
        <is>
          <t>Noleggi Puglia Srl</t>
        </is>
      </c>
      <c r="F27" s="8" t="inlineStr">
        <is>
          <t>55555555555</t>
        </is>
      </c>
      <c r="G27" s="9" t="n">
        <v>5626.31</v>
      </c>
      <c r="H27" s="9" t="n">
        <v>1237.79</v>
      </c>
      <c r="I27" s="9" t="n">
        <v>6864.1</v>
      </c>
      <c r="J27" s="8" t="inlineStr">
        <is>
          <t>Saldata</t>
        </is>
      </c>
      <c r="K27" s="8" t="inlineStr">
        <is>
          <t>IT55555555555_83148.xml</t>
        </is>
      </c>
    </row>
    <row r="28">
      <c r="A28" s="8" t="inlineStr">
        <is>
          <t>Ricevuta</t>
        </is>
      </c>
      <c r="B28" s="8" t="inlineStr">
        <is>
          <t>TD01 Fattura</t>
        </is>
      </c>
      <c r="C28" s="8" t="inlineStr">
        <is>
          <t>458/2026</t>
        </is>
      </c>
      <c r="D28" s="22" t="n">
        <v>46195</v>
      </c>
      <c r="E28" s="8" t="inlineStr">
        <is>
          <t>Termoidraulica Russo Srl</t>
        </is>
      </c>
      <c r="F28" s="8" t="inlineStr">
        <is>
          <t>66666666666</t>
        </is>
      </c>
      <c r="G28" s="9" t="n">
        <v>2304.69</v>
      </c>
      <c r="H28" s="9" t="n">
        <v>0</v>
      </c>
      <c r="I28" s="9" t="n">
        <v>2304.69</v>
      </c>
      <c r="J28" s="8" t="inlineStr">
        <is>
          <t>Saldata</t>
        </is>
      </c>
      <c r="K28" s="8" t="inlineStr">
        <is>
          <t>IT66666666666_19012.xml</t>
        </is>
      </c>
    </row>
    <row r="29">
      <c r="A29" s="8" t="inlineStr">
        <is>
          <t>Ricevuta</t>
        </is>
      </c>
      <c r="B29" s="8" t="inlineStr">
        <is>
          <t>TD01 Fattura</t>
        </is>
      </c>
      <c r="C29" s="8" t="inlineStr">
        <is>
          <t>394/2026</t>
        </is>
      </c>
      <c r="D29" s="22" t="n">
        <v>46195</v>
      </c>
      <c r="E29" s="8" t="inlineStr">
        <is>
          <t>Ferramenta Bianchi Snc</t>
        </is>
      </c>
      <c r="F29" s="8" t="inlineStr">
        <is>
          <t>44444444444</t>
        </is>
      </c>
      <c r="G29" s="9" t="n">
        <v>4484.89</v>
      </c>
      <c r="H29" s="9" t="n">
        <v>986.6799999999999</v>
      </c>
      <c r="I29" s="9" t="n">
        <v>5471.57</v>
      </c>
      <c r="J29" s="8" t="inlineStr">
        <is>
          <t>Saldata</t>
        </is>
      </c>
      <c r="K29" s="8" t="inlineStr">
        <is>
          <t>IT44444444444_77100.xml</t>
        </is>
      </c>
    </row>
    <row r="30">
      <c r="A30" s="8" t="inlineStr">
        <is>
          <t>Ricevuta</t>
        </is>
      </c>
      <c r="B30" s="8" t="inlineStr">
        <is>
          <t>TD01 Fattura</t>
        </is>
      </c>
      <c r="C30" s="8" t="inlineStr">
        <is>
          <t>166/2026</t>
        </is>
      </c>
      <c r="D30" s="22" t="n">
        <v>46195</v>
      </c>
      <c r="E30" s="8" t="inlineStr">
        <is>
          <t>Laterizi Adriatica Spa</t>
        </is>
      </c>
      <c r="F30" s="8" t="inlineStr">
        <is>
          <t>77777777777</t>
        </is>
      </c>
      <c r="G30" s="9" t="n">
        <v>4303.44</v>
      </c>
      <c r="H30" s="9" t="n">
        <v>946.76</v>
      </c>
      <c r="I30" s="9" t="n">
        <v>5250.2</v>
      </c>
      <c r="J30" s="8" t="inlineStr">
        <is>
          <t>Saldata</t>
        </is>
      </c>
      <c r="K30" s="8" t="inlineStr">
        <is>
          <t>IT77777777777_94820.xml</t>
        </is>
      </c>
    </row>
    <row r="31">
      <c r="A31" s="8" t="inlineStr">
        <is>
          <t>Ricevuta</t>
        </is>
      </c>
      <c r="B31" s="8" t="inlineStr">
        <is>
          <t>TD01 Fattura</t>
        </is>
      </c>
      <c r="C31" s="8" t="inlineStr">
        <is>
          <t>695/2026</t>
        </is>
      </c>
      <c r="D31" s="22" t="n">
        <v>46165</v>
      </c>
      <c r="E31" s="8" t="inlineStr">
        <is>
          <t>Ferramenta Bianchi Snc</t>
        </is>
      </c>
      <c r="F31" s="8" t="inlineStr">
        <is>
          <t>44444444444</t>
        </is>
      </c>
      <c r="G31" s="9" t="n">
        <v>1412.07</v>
      </c>
      <c r="H31" s="9" t="n">
        <v>310.66</v>
      </c>
      <c r="I31" s="9" t="n">
        <v>1722.73</v>
      </c>
      <c r="J31" s="8" t="inlineStr">
        <is>
          <t>Saldata</t>
        </is>
      </c>
      <c r="K31" s="8" t="inlineStr">
        <is>
          <t>IT44444444444_22770.xml</t>
        </is>
      </c>
    </row>
    <row r="32">
      <c r="A32" s="8" t="inlineStr">
        <is>
          <t>Emessa</t>
        </is>
      </c>
      <c r="B32" s="8" t="inlineStr">
        <is>
          <t>TD01 Fattura</t>
        </is>
      </c>
      <c r="C32" s="8" t="inlineStr">
        <is>
          <t>6/2026</t>
        </is>
      </c>
      <c r="D32" s="22" t="n">
        <v>46165</v>
      </c>
      <c r="E32" s="8" t="inlineStr">
        <is>
          <t>Comune di Monteverde</t>
        </is>
      </c>
      <c r="F32" s="8" t="inlineStr">
        <is>
          <t>80001234567</t>
        </is>
      </c>
      <c r="G32" s="9" t="n">
        <v>12000</v>
      </c>
      <c r="H32" s="9" t="n">
        <v>1200</v>
      </c>
      <c r="I32" s="9" t="n">
        <v>13200</v>
      </c>
      <c r="J32" s="8" t="inlineStr">
        <is>
          <t>Aperta</t>
        </is>
      </c>
      <c r="K32" s="8" t="inlineStr">
        <is>
          <t>IT01234567890_E0006.xml</t>
        </is>
      </c>
    </row>
    <row r="33">
      <c r="A33" s="8" t="inlineStr">
        <is>
          <t>Emessa</t>
        </is>
      </c>
      <c r="B33" s="8" t="inlineStr">
        <is>
          <t>TD01 Fattura</t>
        </is>
      </c>
      <c r="C33" s="8" t="inlineStr">
        <is>
          <t>5/2026</t>
        </is>
      </c>
      <c r="D33" s="22" t="n">
        <v>46165</v>
      </c>
      <c r="E33" s="8" t="inlineStr">
        <is>
          <t>Immobiliare Levante Srl</t>
        </is>
      </c>
      <c r="F33" s="8" t="inlineStr">
        <is>
          <t>22222222222</t>
        </is>
      </c>
      <c r="G33" s="9" t="n">
        <v>9800</v>
      </c>
      <c r="H33" s="9" t="n">
        <v>980</v>
      </c>
      <c r="I33" s="9" t="n">
        <v>10780</v>
      </c>
      <c r="J33" s="8" t="inlineStr">
        <is>
          <t>Aperta</t>
        </is>
      </c>
      <c r="K33" s="8" t="inlineStr">
        <is>
          <t>IT01234567890_E0005.xml</t>
        </is>
      </c>
    </row>
    <row r="34">
      <c r="A34" s="8" t="inlineStr">
        <is>
          <t>Emessa</t>
        </is>
      </c>
      <c r="B34" s="8" t="inlineStr">
        <is>
          <t>TD01 Fattura</t>
        </is>
      </c>
      <c r="C34" s="8" t="inlineStr">
        <is>
          <t>4/2026</t>
        </is>
      </c>
      <c r="D34" s="22" t="n">
        <v>46165</v>
      </c>
      <c r="E34" s="8" t="inlineStr">
        <is>
          <t>Condominio Aurora</t>
        </is>
      </c>
      <c r="F34" s="8" t="inlineStr">
        <is>
          <t>11111111111</t>
        </is>
      </c>
      <c r="G34" s="9" t="n">
        <v>12000</v>
      </c>
      <c r="H34" s="9" t="n">
        <v>1200</v>
      </c>
      <c r="I34" s="9" t="n">
        <v>13200</v>
      </c>
      <c r="J34" s="8" t="inlineStr">
        <is>
          <t>Saldata</t>
        </is>
      </c>
      <c r="K34" s="8" t="inlineStr">
        <is>
          <t>IT01234567890_E0004.xml</t>
        </is>
      </c>
    </row>
    <row r="35">
      <c r="A35" s="8" t="inlineStr">
        <is>
          <t>Ricevuta</t>
        </is>
      </c>
      <c r="B35" s="8" t="inlineStr">
        <is>
          <t>TD01 Fattura</t>
        </is>
      </c>
      <c r="C35" s="8" t="inlineStr">
        <is>
          <t>328/2026</t>
        </is>
      </c>
      <c r="D35" s="22" t="n">
        <v>46135</v>
      </c>
      <c r="E35" s="8" t="inlineStr">
        <is>
          <t>Termoidraulica Russo Srl</t>
        </is>
      </c>
      <c r="F35" s="8" t="inlineStr">
        <is>
          <t>66666666666</t>
        </is>
      </c>
      <c r="G35" s="9" t="n">
        <v>1093.29</v>
      </c>
      <c r="H35" s="9" t="n">
        <v>0</v>
      </c>
      <c r="I35" s="9" t="n">
        <v>1093.29</v>
      </c>
      <c r="J35" s="8" t="inlineStr">
        <is>
          <t>Aperta</t>
        </is>
      </c>
      <c r="K35" s="8" t="inlineStr">
        <is>
          <t>IT66666666666_16499.xml</t>
        </is>
      </c>
    </row>
    <row r="36">
      <c r="A36" s="8" t="inlineStr">
        <is>
          <t>Emessa</t>
        </is>
      </c>
      <c r="B36" s="8" t="inlineStr">
        <is>
          <t>TD01 Fattura</t>
        </is>
      </c>
      <c r="C36" s="8" t="inlineStr">
        <is>
          <t>3/2026</t>
        </is>
      </c>
      <c r="D36" s="22" t="n">
        <v>46135</v>
      </c>
      <c r="E36" s="8" t="inlineStr">
        <is>
          <t>Comune di Monteverde</t>
        </is>
      </c>
      <c r="F36" s="8" t="inlineStr">
        <is>
          <t>80001234567</t>
        </is>
      </c>
      <c r="G36" s="9" t="n">
        <v>8500</v>
      </c>
      <c r="H36" s="9" t="n">
        <v>850</v>
      </c>
      <c r="I36" s="9" t="n">
        <v>9350</v>
      </c>
      <c r="J36" s="8" t="inlineStr">
        <is>
          <t>Saldata</t>
        </is>
      </c>
      <c r="K36" s="8" t="inlineStr">
        <is>
          <t>IT01234567890_E0003.xml</t>
        </is>
      </c>
    </row>
    <row r="37">
      <c r="A37" s="8" t="inlineStr">
        <is>
          <t>Emessa</t>
        </is>
      </c>
      <c r="B37" s="8" t="inlineStr">
        <is>
          <t>TD01 Fattura</t>
        </is>
      </c>
      <c r="C37" s="8" t="inlineStr">
        <is>
          <t>2/2026</t>
        </is>
      </c>
      <c r="D37" s="22" t="n">
        <v>46135</v>
      </c>
      <c r="E37" s="8" t="inlineStr">
        <is>
          <t>Immobiliare Levante Srl</t>
        </is>
      </c>
      <c r="F37" s="8" t="inlineStr">
        <is>
          <t>22222222222</t>
        </is>
      </c>
      <c r="G37" s="9" t="n">
        <v>9800</v>
      </c>
      <c r="H37" s="9" t="n">
        <v>980</v>
      </c>
      <c r="I37" s="9" t="n">
        <v>10780</v>
      </c>
      <c r="J37" s="8" t="inlineStr">
        <is>
          <t>Aperta</t>
        </is>
      </c>
      <c r="K37" s="8" t="inlineStr">
        <is>
          <t>IT01234567890_E0002.xml</t>
        </is>
      </c>
    </row>
    <row r="38">
      <c r="A38" s="8" t="inlineStr">
        <is>
          <t>Ricevuta</t>
        </is>
      </c>
      <c r="B38" s="8" t="inlineStr">
        <is>
          <t>TD01 Fattura</t>
        </is>
      </c>
      <c r="C38" s="8" t="inlineStr">
        <is>
          <t>159/2026</t>
        </is>
      </c>
      <c r="D38" s="22" t="n">
        <v>46135</v>
      </c>
      <c r="E38" s="8" t="inlineStr">
        <is>
          <t>Calcestruzzi del Sud Spa</t>
        </is>
      </c>
      <c r="F38" s="8" t="inlineStr">
        <is>
          <t>33333333333</t>
        </is>
      </c>
      <c r="G38" s="9" t="n">
        <v>2447.86</v>
      </c>
      <c r="H38" s="9" t="n">
        <v>538.53</v>
      </c>
      <c r="I38" s="9" t="n">
        <v>2986.39</v>
      </c>
      <c r="J38" s="8" t="inlineStr">
        <is>
          <t>Saldata</t>
        </is>
      </c>
      <c r="K38" s="8" t="inlineStr">
        <is>
          <t>IT33333333333_21265.xml.p7m</t>
        </is>
      </c>
    </row>
    <row r="39">
      <c r="A39" s="8" t="inlineStr">
        <is>
          <t>Emessa</t>
        </is>
      </c>
      <c r="B39" s="8" t="inlineStr">
        <is>
          <t>TD01 Fattura</t>
        </is>
      </c>
      <c r="C39" s="8" t="inlineStr">
        <is>
          <t>1/2026</t>
        </is>
      </c>
      <c r="D39" s="22" t="n">
        <v>46135</v>
      </c>
      <c r="E39" s="8" t="inlineStr">
        <is>
          <t>Condominio Aurora</t>
        </is>
      </c>
      <c r="F39" s="8" t="inlineStr">
        <is>
          <t>11111111111</t>
        </is>
      </c>
      <c r="G39" s="9" t="n">
        <v>15600</v>
      </c>
      <c r="H39" s="9" t="n">
        <v>1560</v>
      </c>
      <c r="I39" s="9" t="n">
        <v>17160</v>
      </c>
      <c r="J39" s="8" t="inlineStr">
        <is>
          <t>Saldata</t>
        </is>
      </c>
      <c r="K39" s="8" t="inlineStr">
        <is>
          <t>IT01234567890_E0001.xml</t>
        </is>
      </c>
    </row>
  </sheetData>
  <autoFilter ref="A3:K39"/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90" customWidth="1" min="2" max="2"/>
  </cols>
  <sheetData>
    <row r="1">
      <c r="A1" s="1" t="inlineStr">
        <is>
          <t>Controlli e problemi</t>
        </is>
      </c>
    </row>
    <row r="2">
      <c r="A2" s="2" t="inlineStr">
        <is>
          <t>Se qui è tutto vuoto, i dati sono stati letti correttamente.</t>
        </is>
      </c>
    </row>
    <row r="3" ht="28" customHeight="1">
      <c r="A3" s="18" t="inlineStr">
        <is>
          <t>File / elemento</t>
        </is>
      </c>
      <c r="B3" s="18" t="inlineStr">
        <is>
          <t>Problema</t>
        </is>
      </c>
    </row>
    <row r="4">
      <c r="A4" s="14" t="inlineStr">
        <is>
          <t>Nessun problema rilevato.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2026-10-20T19:31:19Z</dcterms:created>
  <dcterms:modified xmlns:dcterms="http://purl.org/dc/terms/" xmlns:xsi="http://www.w3.org/2001/XMLSchema-instance" xsi:type="dcterms:W3CDTF">2026-10-20T19:31:19Z</dcterms:modified>
</cp:coreProperties>
</file>